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V:\24 Trasparenza\08 dati novembre 2024\"/>
    </mc:Choice>
  </mc:AlternateContent>
  <xr:revisionPtr revIDLastSave="0" documentId="13_ncr:1_{E431BD79-17EF-405B-A1AE-E850958ECE40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Contributi 2020" sheetId="4" r:id="rId1"/>
    <sheet name="Contributi 2021" sheetId="1" r:id="rId2"/>
    <sheet name="Contributi 2022" sheetId="3" r:id="rId3"/>
    <sheet name="Contributi 2023" sheetId="2" r:id="rId4"/>
    <sheet name="Contributi 2024" sheetId="5" r:id="rId5"/>
  </sheets>
  <definedNames>
    <definedName name="_xlnm.Print_Area" localSheetId="1">'Contributi 2021'!$A$2:$F$34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5" l="1"/>
  <c r="D24" i="5"/>
  <c r="J25" i="5"/>
  <c r="E18" i="5"/>
  <c r="E24" i="5" s="1"/>
  <c r="D18" i="5"/>
  <c r="J18" i="5"/>
  <c r="J8" i="5"/>
  <c r="E22" i="4"/>
  <c r="J6" i="4"/>
  <c r="D22" i="4"/>
  <c r="J22" i="4"/>
  <c r="E16" i="4"/>
  <c r="D16" i="4"/>
  <c r="J16" i="4"/>
  <c r="D36" i="2"/>
  <c r="D27" i="2"/>
  <c r="J26" i="2"/>
  <c r="E21" i="2"/>
  <c r="E27" i="2" s="1"/>
  <c r="D21" i="2"/>
  <c r="J16" i="2"/>
  <c r="J29" i="2" s="1"/>
  <c r="J8" i="2"/>
  <c r="J28" i="5" l="1"/>
  <c r="E20" i="3"/>
  <c r="E26" i="3" s="1"/>
  <c r="D35" i="3"/>
  <c r="D26" i="3"/>
  <c r="J22" i="3"/>
  <c r="D20" i="3"/>
  <c r="J12" i="3"/>
  <c r="J7" i="3"/>
  <c r="J25" i="3" l="1"/>
  <c r="J22" i="1"/>
  <c r="J7" i="1" l="1"/>
  <c r="D21" i="1"/>
  <c r="D37" i="1" l="1"/>
  <c r="J14" i="1"/>
  <c r="E21" i="1"/>
  <c r="D27" i="1"/>
  <c r="E27" i="1" s="1"/>
  <c r="J25" i="1" l="1"/>
  <c r="D32" i="4"/>
</calcChain>
</file>

<file path=xl/sharedStrings.xml><?xml version="1.0" encoding="utf-8"?>
<sst xmlns="http://schemas.openxmlformats.org/spreadsheetml/2006/main" count="202" uniqueCount="107">
  <si>
    <t xml:space="preserve">ORDINARIO </t>
  </si>
  <si>
    <t xml:space="preserve">SOGGETTO </t>
  </si>
  <si>
    <t xml:space="preserve">Museo Casa Begna </t>
  </si>
  <si>
    <t xml:space="preserve">Gruppo Folk Carano </t>
  </si>
  <si>
    <t xml:space="preserve">Associazione NOI Le Ville </t>
  </si>
  <si>
    <t>US Lavazè</t>
  </si>
  <si>
    <t xml:space="preserve">US Stella Alpina </t>
  </si>
  <si>
    <t>MANIFESTAZIONI</t>
  </si>
  <si>
    <t>RICHIESTE 2023</t>
  </si>
  <si>
    <t>Piano Family interventi anno 2023</t>
  </si>
  <si>
    <t>Famiglie numerose</t>
  </si>
  <si>
    <t>Nuovi nati</t>
  </si>
  <si>
    <t>Contributo smaltimento rifiuti per nucleo famigliare in situazione di disagio</t>
  </si>
  <si>
    <t>Contributi straordinari interventi anno 2023</t>
  </si>
  <si>
    <t>Associazione Amici Scuola Infanzia - Carano ODV</t>
  </si>
  <si>
    <t>Istituto Comprensivo di Cavalese</t>
  </si>
  <si>
    <t xml:space="preserve">Parrocchia di San Tommaso </t>
  </si>
  <si>
    <t>Casa di riposo S. Gaetano di Predazzo</t>
  </si>
  <si>
    <t>Casa di riposo Giovanelli di Tesero</t>
  </si>
  <si>
    <t>Altri interventi anno 2023</t>
  </si>
  <si>
    <t>Totale dei contributi assegnati nell'anno 2023</t>
  </si>
  <si>
    <t>Cooperativa sociale Progetto 92</t>
  </si>
  <si>
    <t>Contributi VVF interventi anno 2023</t>
  </si>
  <si>
    <t>Vigili del Fuoco Volontari - Carano, straordinario</t>
  </si>
  <si>
    <t>Vigili del Fuoco Volontari - Daiano, straordinario</t>
  </si>
  <si>
    <t>Vigili del Fuoco Volontari - Carano, ordinario</t>
  </si>
  <si>
    <t>Vigili del Fuoco Volontari - Daiano, ordinario</t>
  </si>
  <si>
    <t>Vigili del Fuoco Volontari - Varena, ordinario</t>
  </si>
  <si>
    <t>CONI</t>
  </si>
  <si>
    <t>Associazione coordinamento teatrale trentino</t>
  </si>
  <si>
    <t>USD Cermis</t>
  </si>
  <si>
    <t>Rimborso abbonamenti centro del fondo anni 2022 e 2023</t>
  </si>
  <si>
    <t>Parrocchia SS. Pietro e Paolo</t>
  </si>
  <si>
    <t xml:space="preserve">Presepio di Varena </t>
  </si>
  <si>
    <t xml:space="preserve">Circolo culturale Varena </t>
  </si>
  <si>
    <t>Associazione Varena Insieme</t>
  </si>
  <si>
    <t xml:space="preserve">Gruppo Alpini Daiano </t>
  </si>
  <si>
    <t xml:space="preserve">Alpini Carano </t>
  </si>
  <si>
    <t xml:space="preserve">Bocciofila Carano </t>
  </si>
  <si>
    <t xml:space="preserve">Circolo pensionati VArena </t>
  </si>
  <si>
    <t xml:space="preserve">Scuola primaria Varena </t>
  </si>
  <si>
    <t>Associazione Ale 4m</t>
  </si>
  <si>
    <t xml:space="preserve">Associazione Carabineri </t>
  </si>
  <si>
    <t>Vigili del Fuoco Volontari - Varena, straordinario</t>
  </si>
  <si>
    <t>Totale dei contributi assegnati nell'anno 2021</t>
  </si>
  <si>
    <t>Altri interventi anno 2021</t>
  </si>
  <si>
    <t>Contributi straordinari interventi anno 2021</t>
  </si>
  <si>
    <t>Piano Family interventi anno 2021</t>
  </si>
  <si>
    <t>RICHIESTE 2021</t>
  </si>
  <si>
    <t>Contributi VVF interventi anno 2021</t>
  </si>
  <si>
    <t>Fondo di sostegno alle attività economiche, artigianali e commerciali</t>
  </si>
  <si>
    <t>RICHIESTE 2022</t>
  </si>
  <si>
    <t>Piano Family interventi anno 2022</t>
  </si>
  <si>
    <t>Contributi straordinari interventi anno 2022</t>
  </si>
  <si>
    <t xml:space="preserve">Gruppo Alpini Carano </t>
  </si>
  <si>
    <t>Istituto comprensivo di Cavalese</t>
  </si>
  <si>
    <t xml:space="preserve">Circolo pensionati Varena </t>
  </si>
  <si>
    <t>Circolo pensionati Daiano</t>
  </si>
  <si>
    <t>Altri interventi anno 2022</t>
  </si>
  <si>
    <t>Ass. Cacciatori Daiano</t>
  </si>
  <si>
    <t>U.S. Stella Alpina</t>
  </si>
  <si>
    <t>US La Rocca</t>
  </si>
  <si>
    <t>Totale dei contributi assegnati nell'anno 2022</t>
  </si>
  <si>
    <t>Contributi VVF interventi anno 2022</t>
  </si>
  <si>
    <t>Compagnia della Bandiera</t>
  </si>
  <si>
    <t>ANA Carano</t>
  </si>
  <si>
    <t>Circolo Culturale Varena</t>
  </si>
  <si>
    <t>ANA Ville di Fiemme</t>
  </si>
  <si>
    <t>Associazione Presepio Varena</t>
  </si>
  <si>
    <t>Circolo Pensionati di Varena</t>
  </si>
  <si>
    <t>Varena Insieme</t>
  </si>
  <si>
    <t>Gruppo Alpini Ville di Fiemme</t>
  </si>
  <si>
    <t>Coro Val Lubie</t>
  </si>
  <si>
    <t>Vigili del Fuoco Volontari Daiano</t>
  </si>
  <si>
    <t>Collegio Ingegneri di Trento</t>
  </si>
  <si>
    <t>RICHIESTE 2020</t>
  </si>
  <si>
    <t>Contributi VVF interventi anno 2020</t>
  </si>
  <si>
    <t>Piano Family interventi anno 2020</t>
  </si>
  <si>
    <t>Contributi straordinari interventi anno 2020</t>
  </si>
  <si>
    <t>Altri interventi anno 2020</t>
  </si>
  <si>
    <t>Totale dei contributi assegnati nell'anno 2020</t>
  </si>
  <si>
    <t>Gruppo Alpini Daiano</t>
  </si>
  <si>
    <t>Prepio di Varena</t>
  </si>
  <si>
    <t>Cacciatori Varena</t>
  </si>
  <si>
    <t>Gruppo Folk Carano</t>
  </si>
  <si>
    <t>Cml Carano</t>
  </si>
  <si>
    <t>Bocciofila Carano</t>
  </si>
  <si>
    <t>Associazione Noi le Ville</t>
  </si>
  <si>
    <t>Scuola Musicale Il Pentagramma</t>
  </si>
  <si>
    <t>Scuola dell'Infanzia di Varena</t>
  </si>
  <si>
    <t>Associazione Museo Casa Begna</t>
  </si>
  <si>
    <t>Gruppo Alpini di Carano</t>
  </si>
  <si>
    <t>Parrocchia San Nicolò di Carano</t>
  </si>
  <si>
    <t>Sportabili Onlus</t>
  </si>
  <si>
    <t>RICHIESTE 2024</t>
  </si>
  <si>
    <t>Piano Family interventi anno 2024</t>
  </si>
  <si>
    <t>Contributi straordinari interventi anno 2024</t>
  </si>
  <si>
    <t>Altri interventi anno 2024</t>
  </si>
  <si>
    <t>Contributi VVF interventi anno 2024</t>
  </si>
  <si>
    <t>Totale dei contributi assegnati nell'anno 2024</t>
  </si>
  <si>
    <t>Pro Loco</t>
  </si>
  <si>
    <t>Circolo Pensionati di Daiano</t>
  </si>
  <si>
    <t>A.S.D. Calcio Val di Fiemme Cassa Rurale</t>
  </si>
  <si>
    <t>Amici degli animali</t>
  </si>
  <si>
    <t>US Stella Alpina</t>
  </si>
  <si>
    <t>Corpo Nazionale Soccorso Alpino e Speleologico - Servizio Provinciale
Trentino</t>
  </si>
  <si>
    <t>Rimborso abbonamenti centro del fondo anni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</si>
</sst>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[$€-2]\ #,##0.00"/>
    <numFmt numFmtId="165" formatCode="#,##0.00&quot;€&quot;"/>
    <numFmt numFmtId="166" formatCode="_-* #,##0.00\ [$€-410]_-;\-* #,##0.00\ [$€-410]_-;_-* &quot;-&quot;??\ [$€-410]_-;_-@_-"/>
  </numFmts>
  <fonts count="12">
    <font>
      <sz val="10"/>
      <color rgb="FF000000"/>
      <name val="Arial"/>
    </font>
    <font>
      <sz val="10"/>
      <color rgb="FFFF00FF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name val="Arial"/>
      <family val="2"/>
      <scheme val="major"/>
    </font>
    <font>
      <sz val="12"/>
      <color rgb="FF000000"/>
      <name val="Arial"/>
      <family val="2"/>
      <scheme val="major"/>
    </font>
    <font>
      <sz val="12"/>
      <color rgb="FFFF00FF"/>
      <name val="Arial"/>
      <family val="2"/>
      <scheme val="major"/>
    </font>
    <font>
      <sz val="12"/>
      <color rgb="FF000000"/>
      <name val="Arial"/>
      <family val="2"/>
    </font>
    <font>
      <sz val="12"/>
      <color theme="1"/>
      <name val="Arial (Corpo)"/>
    </font>
    <font>
      <b/>
      <sz val="12"/>
      <name val="Arial"/>
      <family val="2"/>
      <scheme val="major"/>
    </font>
    <font>
      <sz val="12"/>
      <name val="Arial (Corpo)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/>
    <xf numFmtId="0" fontId="6" fillId="0" borderId="0" xfId="0" applyFont="1"/>
    <xf numFmtId="0" fontId="4" fillId="2" borderId="2" xfId="0" applyFont="1" applyFill="1" applyBorder="1"/>
    <xf numFmtId="0" fontId="4" fillId="0" borderId="1" xfId="0" applyFont="1" applyBorder="1"/>
    <xf numFmtId="0" fontId="7" fillId="0" borderId="0" xfId="0" applyFont="1"/>
    <xf numFmtId="0" fontId="3" fillId="2" borderId="1" xfId="0" applyFont="1" applyFill="1" applyBorder="1"/>
    <xf numFmtId="0" fontId="5" fillId="2" borderId="1" xfId="0" applyFont="1" applyFill="1" applyBorder="1"/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0" fillId="0" borderId="6" xfId="0" applyBorder="1"/>
    <xf numFmtId="0" fontId="4" fillId="2" borderId="5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2" borderId="9" xfId="0" applyFont="1" applyFill="1" applyBorder="1"/>
    <xf numFmtId="0" fontId="8" fillId="0" borderId="8" xfId="0" applyFont="1" applyBorder="1"/>
    <xf numFmtId="0" fontId="0" fillId="0" borderId="8" xfId="0" applyBorder="1"/>
    <xf numFmtId="0" fontId="9" fillId="0" borderId="8" xfId="0" applyFont="1" applyBorder="1"/>
    <xf numFmtId="0" fontId="4" fillId="3" borderId="1" xfId="0" applyFont="1" applyFill="1" applyBorder="1"/>
    <xf numFmtId="0" fontId="8" fillId="0" borderId="11" xfId="0" applyFont="1" applyBorder="1"/>
    <xf numFmtId="0" fontId="4" fillId="2" borderId="12" xfId="0" applyFont="1" applyFill="1" applyBorder="1" applyAlignment="1">
      <alignment horizontal="right"/>
    </xf>
    <xf numFmtId="0" fontId="4" fillId="0" borderId="13" xfId="0" applyFont="1" applyBorder="1"/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/>
    <xf numFmtId="166" fontId="9" fillId="0" borderId="8" xfId="0" applyNumberFormat="1" applyFont="1" applyBorder="1" applyAlignment="1">
      <alignment horizontal="right"/>
    </xf>
    <xf numFmtId="166" fontId="9" fillId="3" borderId="8" xfId="0" applyNumberFormat="1" applyFont="1" applyFill="1" applyBorder="1" applyAlignment="1">
      <alignment horizontal="right"/>
    </xf>
    <xf numFmtId="166" fontId="9" fillId="0" borderId="8" xfId="0" applyNumberFormat="1" applyFont="1" applyBorder="1"/>
    <xf numFmtId="164" fontId="9" fillId="0" borderId="8" xfId="0" applyNumberFormat="1" applyFont="1" applyBorder="1" applyAlignment="1">
      <alignment horizontal="right"/>
    </xf>
    <xf numFmtId="0" fontId="4" fillId="0" borderId="2" xfId="0" applyFont="1" applyBorder="1"/>
    <xf numFmtId="164" fontId="4" fillId="2" borderId="2" xfId="0" applyNumberFormat="1" applyFont="1" applyFill="1" applyBorder="1"/>
    <xf numFmtId="165" fontId="4" fillId="2" borderId="2" xfId="0" applyNumberFormat="1" applyFont="1" applyFill="1" applyBorder="1"/>
    <xf numFmtId="0" fontId="5" fillId="2" borderId="2" xfId="0" applyFont="1" applyFill="1" applyBorder="1"/>
    <xf numFmtId="164" fontId="4" fillId="0" borderId="2" xfId="0" applyNumberFormat="1" applyFont="1" applyBorder="1"/>
    <xf numFmtId="164" fontId="4" fillId="2" borderId="10" xfId="0" applyNumberFormat="1" applyFont="1" applyFill="1" applyBorder="1"/>
    <xf numFmtId="0" fontId="0" fillId="0" borderId="14" xfId="0" applyBorder="1"/>
    <xf numFmtId="0" fontId="0" fillId="0" borderId="15" xfId="0" applyBorder="1"/>
    <xf numFmtId="0" fontId="4" fillId="0" borderId="16" xfId="0" applyFont="1" applyBorder="1"/>
    <xf numFmtId="8" fontId="4" fillId="2" borderId="8" xfId="0" applyNumberFormat="1" applyFont="1" applyFill="1" applyBorder="1" applyAlignment="1">
      <alignment horizontal="right"/>
    </xf>
    <xf numFmtId="166" fontId="9" fillId="0" borderId="19" xfId="0" applyNumberFormat="1" applyFont="1" applyBorder="1" applyAlignment="1">
      <alignment horizontal="right"/>
    </xf>
    <xf numFmtId="164" fontId="10" fillId="4" borderId="8" xfId="0" applyNumberFormat="1" applyFont="1" applyFill="1" applyBorder="1"/>
    <xf numFmtId="164" fontId="10" fillId="4" borderId="8" xfId="0" applyNumberFormat="1" applyFont="1" applyFill="1" applyBorder="1" applyAlignment="1">
      <alignment horizontal="right"/>
    </xf>
    <xf numFmtId="0" fontId="0" fillId="0" borderId="20" xfId="0" applyBorder="1"/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164" fontId="0" fillId="0" borderId="0" xfId="0" applyNumberFormat="1"/>
    <xf numFmtId="166" fontId="9" fillId="0" borderId="14" xfId="0" applyNumberFormat="1" applyFont="1" applyBorder="1" applyAlignment="1">
      <alignment horizontal="center"/>
    </xf>
    <xf numFmtId="166" fontId="9" fillId="0" borderId="21" xfId="0" applyNumberFormat="1" applyFont="1" applyBorder="1" applyAlignment="1">
      <alignment horizontal="center"/>
    </xf>
    <xf numFmtId="164" fontId="10" fillId="4" borderId="14" xfId="0" applyNumberFormat="1" applyFont="1" applyFill="1" applyBorder="1" applyAlignment="1">
      <alignment horizontal="right"/>
    </xf>
    <xf numFmtId="164" fontId="10" fillId="4" borderId="21" xfId="0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66" fontId="9" fillId="0" borderId="25" xfId="0" applyNumberFormat="1" applyFont="1" applyBorder="1" applyAlignment="1">
      <alignment horizontal="center"/>
    </xf>
    <xf numFmtId="166" fontId="9" fillId="0" borderId="26" xfId="0" applyNumberFormat="1" applyFont="1" applyBorder="1" applyAlignment="1">
      <alignment horizontal="center"/>
    </xf>
    <xf numFmtId="166" fontId="9" fillId="0" borderId="27" xfId="0" applyNumberFormat="1" applyFont="1" applyBorder="1" applyAlignment="1">
      <alignment horizontal="center"/>
    </xf>
    <xf numFmtId="166" fontId="9" fillId="0" borderId="28" xfId="0" applyNumberFormat="1" applyFont="1" applyBorder="1" applyAlignment="1">
      <alignment horizontal="center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166" fontId="9" fillId="0" borderId="8" xfId="0" applyNumberFormat="1" applyFont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/>
    </xf>
    <xf numFmtId="0" fontId="5" fillId="0" borderId="18" xfId="0" applyFont="1" applyBorder="1"/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166" fontId="9" fillId="0" borderId="22" xfId="0" applyNumberFormat="1" applyFont="1" applyBorder="1" applyAlignment="1">
      <alignment horizontal="center"/>
    </xf>
    <xf numFmtId="166" fontId="9" fillId="0" borderId="2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166" fontId="11" fillId="0" borderId="8" xfId="0" applyNumberFormat="1" applyFont="1" applyBorder="1" applyAlignment="1">
      <alignment horizontal="right"/>
    </xf>
    <xf numFmtId="165" fontId="4" fillId="2" borderId="35" xfId="0" applyNumberFormat="1" applyFont="1" applyFill="1" applyBorder="1"/>
    <xf numFmtId="164" fontId="4" fillId="2" borderId="8" xfId="0" applyNumberFormat="1" applyFont="1" applyFill="1" applyBorder="1"/>
    <xf numFmtId="166" fontId="11" fillId="0" borderId="14" xfId="0" applyNumberFormat="1" applyFont="1" applyBorder="1" applyAlignment="1">
      <alignment horizontal="center"/>
    </xf>
    <xf numFmtId="166" fontId="11" fillId="0" borderId="21" xfId="0" applyNumberFormat="1" applyFont="1" applyBorder="1" applyAlignment="1">
      <alignment horizontal="center"/>
    </xf>
    <xf numFmtId="166" fontId="11" fillId="0" borderId="8" xfId="0" applyNumberFormat="1" applyFont="1" applyBorder="1" applyAlignment="1">
      <alignment horizontal="center"/>
    </xf>
    <xf numFmtId="166" fontId="11" fillId="0" borderId="25" xfId="0" applyNumberFormat="1" applyFont="1" applyBorder="1" applyAlignment="1">
      <alignment horizontal="center"/>
    </xf>
    <xf numFmtId="166" fontId="11" fillId="0" borderId="26" xfId="0" applyNumberFormat="1" applyFont="1" applyBorder="1" applyAlignment="1">
      <alignment horizontal="center"/>
    </xf>
    <xf numFmtId="166" fontId="11" fillId="0" borderId="27" xfId="0" applyNumberFormat="1" applyFont="1" applyBorder="1" applyAlignment="1">
      <alignment horizontal="center"/>
    </xf>
    <xf numFmtId="166" fontId="11" fillId="0" borderId="28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AAF22-5F1E-45D0-83AE-C4117B13789D}">
  <dimension ref="A1:M36"/>
  <sheetViews>
    <sheetView workbookViewId="0">
      <selection activeCell="J30" sqref="J30"/>
    </sheetView>
  </sheetViews>
  <sheetFormatPr defaultColWidth="14.42578125" defaultRowHeight="15.75" customHeight="1"/>
  <cols>
    <col min="1" max="1" width="6.42578125" customWidth="1"/>
    <col min="2" max="2" width="44.7109375" customWidth="1"/>
    <col min="3" max="3" width="29.140625" customWidth="1"/>
    <col min="4" max="4" width="16" customWidth="1"/>
    <col min="5" max="5" width="23.5703125" customWidth="1"/>
    <col min="6" max="6" width="14.28515625" customWidth="1"/>
    <col min="9" max="9" width="35" customWidth="1"/>
    <col min="11" max="11" width="9.28515625" customWidth="1"/>
  </cols>
  <sheetData>
    <row r="1" spans="1:11" ht="13.5" thickBot="1">
      <c r="G1" s="44"/>
      <c r="H1" s="44"/>
      <c r="I1" s="44"/>
      <c r="J1" s="44"/>
      <c r="K1" s="44"/>
    </row>
    <row r="2" spans="1:11">
      <c r="A2" s="11"/>
      <c r="B2" s="12"/>
      <c r="C2" s="12"/>
      <c r="D2" s="73" t="s">
        <v>75</v>
      </c>
      <c r="E2" s="74"/>
      <c r="F2" s="4"/>
      <c r="G2" s="61" t="s">
        <v>77</v>
      </c>
      <c r="H2" s="62"/>
      <c r="I2" s="62"/>
      <c r="J2" s="62"/>
      <c r="K2" s="63"/>
    </row>
    <row r="3" spans="1:11">
      <c r="A3" s="13"/>
      <c r="B3" s="8" t="s">
        <v>1</v>
      </c>
      <c r="C3" s="5"/>
      <c r="D3" s="25" t="s">
        <v>0</v>
      </c>
      <c r="E3" s="25" t="s">
        <v>7</v>
      </c>
      <c r="F3" s="4"/>
      <c r="G3" s="57" t="s">
        <v>10</v>
      </c>
      <c r="H3" s="57"/>
      <c r="I3" s="57"/>
      <c r="J3" s="52">
        <v>3600</v>
      </c>
      <c r="K3" s="53"/>
    </row>
    <row r="4" spans="1:11">
      <c r="A4" s="13"/>
      <c r="B4" s="8"/>
      <c r="C4" s="5"/>
      <c r="D4" s="25"/>
      <c r="E4" s="25"/>
      <c r="F4" s="4"/>
      <c r="G4" s="60" t="s">
        <v>12</v>
      </c>
      <c r="H4" s="60"/>
      <c r="I4" s="60"/>
      <c r="J4" s="64">
        <v>781.42</v>
      </c>
      <c r="K4" s="65"/>
    </row>
    <row r="5" spans="1:11" ht="15">
      <c r="A5" s="15">
        <v>1</v>
      </c>
      <c r="B5" s="3" t="s">
        <v>81</v>
      </c>
      <c r="C5" s="5"/>
      <c r="D5" s="40">
        <v>1500</v>
      </c>
      <c r="E5" s="26"/>
      <c r="F5" s="4"/>
      <c r="G5" s="72"/>
      <c r="H5" s="72"/>
      <c r="I5" s="72"/>
      <c r="J5" s="66"/>
      <c r="K5" s="67"/>
    </row>
    <row r="6" spans="1:11">
      <c r="A6" s="13">
        <v>2</v>
      </c>
      <c r="B6" s="3" t="s">
        <v>82</v>
      </c>
      <c r="C6" s="31"/>
      <c r="D6" s="40">
        <v>1000</v>
      </c>
      <c r="E6" s="27"/>
      <c r="F6" s="4"/>
      <c r="G6" s="68"/>
      <c r="H6" s="69"/>
      <c r="I6" s="70"/>
      <c r="J6" s="54">
        <f>SUM(J3:K5)</f>
        <v>4381.42</v>
      </c>
      <c r="K6" s="55"/>
    </row>
    <row r="7" spans="1:11" ht="15">
      <c r="A7" s="15">
        <v>3</v>
      </c>
      <c r="B7" s="3" t="s">
        <v>83</v>
      </c>
      <c r="C7" s="32"/>
      <c r="D7" s="27">
        <v>310</v>
      </c>
      <c r="E7" s="27"/>
      <c r="F7" s="4"/>
      <c r="G7" s="4"/>
      <c r="H7" s="4"/>
      <c r="I7" s="4"/>
      <c r="J7" s="4"/>
      <c r="K7" s="4"/>
    </row>
    <row r="8" spans="1:11" thickBot="1">
      <c r="A8" s="13">
        <v>4</v>
      </c>
      <c r="B8" s="3" t="s">
        <v>66</v>
      </c>
      <c r="C8" s="32"/>
      <c r="D8" s="27">
        <v>900</v>
      </c>
      <c r="E8" s="28"/>
      <c r="F8" s="4"/>
      <c r="G8" s="44"/>
      <c r="H8" s="44"/>
      <c r="I8" s="44"/>
      <c r="J8" s="44"/>
      <c r="K8" s="44"/>
    </row>
    <row r="9" spans="1:11">
      <c r="A9" s="13">
        <v>6</v>
      </c>
      <c r="B9" s="3" t="s">
        <v>84</v>
      </c>
      <c r="C9" s="32"/>
      <c r="D9" s="27">
        <v>300</v>
      </c>
      <c r="E9" s="29"/>
      <c r="F9" s="4"/>
      <c r="G9" s="61" t="s">
        <v>78</v>
      </c>
      <c r="H9" s="62"/>
      <c r="I9" s="62"/>
      <c r="J9" s="62"/>
      <c r="K9" s="63"/>
    </row>
    <row r="10" spans="1:11" ht="15">
      <c r="A10" s="15">
        <v>7</v>
      </c>
      <c r="B10" s="3" t="s">
        <v>85</v>
      </c>
      <c r="C10" s="32"/>
      <c r="D10" s="27">
        <v>119.9</v>
      </c>
      <c r="E10" s="27"/>
      <c r="F10" s="4"/>
      <c r="G10" s="57" t="s">
        <v>14</v>
      </c>
      <c r="H10" s="57"/>
      <c r="I10" s="57"/>
      <c r="J10" s="52">
        <v>1136</v>
      </c>
      <c r="K10" s="53"/>
    </row>
    <row r="11" spans="1:11" ht="15">
      <c r="A11" s="13">
        <v>8</v>
      </c>
      <c r="B11" s="3" t="s">
        <v>86</v>
      </c>
      <c r="C11" s="32"/>
      <c r="D11" s="27">
        <v>300</v>
      </c>
      <c r="E11" s="27"/>
      <c r="F11" s="4"/>
      <c r="G11" s="57" t="s">
        <v>89</v>
      </c>
      <c r="H11" s="57"/>
      <c r="I11" s="57"/>
      <c r="J11" s="52">
        <v>420</v>
      </c>
      <c r="K11" s="53"/>
    </row>
    <row r="12" spans="1:11" ht="15">
      <c r="A12" s="15">
        <v>9</v>
      </c>
      <c r="B12" s="3" t="s">
        <v>87</v>
      </c>
      <c r="C12" s="32"/>
      <c r="D12" s="27">
        <v>1200</v>
      </c>
      <c r="E12" s="27"/>
      <c r="F12" s="4"/>
      <c r="G12" s="68" t="s">
        <v>90</v>
      </c>
      <c r="H12" s="69"/>
      <c r="I12" s="70"/>
      <c r="J12" s="71">
        <v>4074</v>
      </c>
      <c r="K12" s="71"/>
    </row>
    <row r="13" spans="1:11" ht="15">
      <c r="A13" s="13">
        <v>10</v>
      </c>
      <c r="B13" s="3" t="s">
        <v>88</v>
      </c>
      <c r="C13" s="32"/>
      <c r="D13" s="27">
        <v>400</v>
      </c>
      <c r="E13" s="27"/>
      <c r="F13" s="4"/>
      <c r="G13" s="68" t="s">
        <v>91</v>
      </c>
      <c r="H13" s="69"/>
      <c r="I13" s="70"/>
      <c r="J13" s="52">
        <v>8000</v>
      </c>
      <c r="K13" s="53"/>
    </row>
    <row r="14" spans="1:11" ht="15">
      <c r="A14" s="14"/>
      <c r="B14" s="21"/>
      <c r="C14" s="31"/>
      <c r="D14" s="19"/>
      <c r="E14" s="41"/>
      <c r="F14" s="4"/>
      <c r="G14" s="68" t="s">
        <v>92</v>
      </c>
      <c r="H14" s="69"/>
      <c r="I14" s="70"/>
      <c r="J14" s="52">
        <v>10000</v>
      </c>
      <c r="K14" s="53"/>
    </row>
    <row r="15" spans="1:11" ht="15">
      <c r="A15" s="15"/>
      <c r="B15" s="21"/>
      <c r="C15" s="31"/>
      <c r="D15" s="19"/>
      <c r="E15" s="27"/>
      <c r="F15" s="4"/>
      <c r="G15" s="68" t="s">
        <v>93</v>
      </c>
      <c r="H15" s="69"/>
      <c r="I15" s="70"/>
      <c r="J15" s="71">
        <v>500</v>
      </c>
      <c r="K15" s="71"/>
    </row>
    <row r="16" spans="1:11">
      <c r="A16" s="15"/>
      <c r="B16" s="6"/>
      <c r="C16" s="35"/>
      <c r="D16" s="43">
        <f>SUM(D5:D13)</f>
        <v>6029.9</v>
      </c>
      <c r="E16" s="43">
        <f>SUM(E5:E14)</f>
        <v>0</v>
      </c>
      <c r="F16" s="4"/>
      <c r="G16" s="60"/>
      <c r="H16" s="60"/>
      <c r="I16" s="60"/>
      <c r="J16" s="54">
        <f>SUM(J10:K15)</f>
        <v>24130</v>
      </c>
      <c r="K16" s="55"/>
    </row>
    <row r="17" spans="1:13" ht="15">
      <c r="A17" s="13"/>
      <c r="B17" s="3"/>
      <c r="C17" s="32"/>
      <c r="D17" s="30"/>
      <c r="E17" s="30"/>
      <c r="F17" s="4"/>
    </row>
    <row r="18" spans="1:13" s="1" customFormat="1" thickBot="1">
      <c r="A18" s="13">
        <v>1</v>
      </c>
      <c r="B18" s="3" t="s">
        <v>5</v>
      </c>
      <c r="C18" s="32"/>
      <c r="D18" s="30">
        <v>9000</v>
      </c>
      <c r="E18" s="30"/>
      <c r="F18" s="7"/>
      <c r="G18" s="44"/>
      <c r="H18" s="44"/>
      <c r="I18" s="44"/>
      <c r="J18" s="44"/>
      <c r="K18" s="44"/>
    </row>
    <row r="19" spans="1:13">
      <c r="A19" s="16">
        <v>2</v>
      </c>
      <c r="B19" s="17" t="s">
        <v>6</v>
      </c>
      <c r="C19" s="36"/>
      <c r="D19" s="30">
        <v>7500</v>
      </c>
      <c r="E19" s="30"/>
      <c r="F19" s="4"/>
      <c r="G19" s="61" t="s">
        <v>79</v>
      </c>
      <c r="H19" s="62"/>
      <c r="I19" s="62"/>
      <c r="J19" s="62"/>
      <c r="K19" s="63"/>
    </row>
    <row r="20" spans="1:13" ht="15">
      <c r="A20" s="18">
        <v>3</v>
      </c>
      <c r="B20" s="18" t="s">
        <v>61</v>
      </c>
      <c r="C20" s="37"/>
      <c r="D20" s="40">
        <v>5648.96</v>
      </c>
      <c r="E20" s="20"/>
      <c r="F20" s="4"/>
      <c r="G20" s="57" t="s">
        <v>17</v>
      </c>
      <c r="H20" s="57"/>
      <c r="I20" s="57"/>
      <c r="J20" s="52">
        <v>1400</v>
      </c>
      <c r="K20" s="53"/>
    </row>
    <row r="21" spans="1:13" ht="15">
      <c r="A21" s="22"/>
      <c r="B21" s="18"/>
      <c r="C21" s="38"/>
      <c r="E21" s="20"/>
      <c r="F21" s="4"/>
      <c r="G21" s="57" t="s">
        <v>18</v>
      </c>
      <c r="H21" s="57"/>
      <c r="I21" s="57"/>
      <c r="J21" s="52">
        <v>1400</v>
      </c>
      <c r="K21" s="53"/>
    </row>
    <row r="22" spans="1:13">
      <c r="A22" s="23"/>
      <c r="B22" s="24"/>
      <c r="C22" s="39"/>
      <c r="D22" s="42">
        <f>SUM(D18:D20)</f>
        <v>22148.959999999999</v>
      </c>
      <c r="E22" s="42">
        <f>SUM(+D16+D22)</f>
        <v>28178.86</v>
      </c>
      <c r="F22" s="4"/>
      <c r="G22" s="56"/>
      <c r="H22" s="56"/>
      <c r="I22" s="56"/>
      <c r="J22" s="54">
        <f>SUM(J20:K21)</f>
        <v>2800</v>
      </c>
      <c r="K22" s="55"/>
    </row>
    <row r="23" spans="1:13" ht="15">
      <c r="A23" s="10"/>
      <c r="F23" s="4"/>
    </row>
    <row r="24" spans="1:13" thickBot="1">
      <c r="B24" s="44"/>
      <c r="C24" s="44"/>
      <c r="D24" s="44"/>
      <c r="E24" s="44"/>
      <c r="F24" s="4"/>
    </row>
    <row r="25" spans="1:13">
      <c r="B25" s="47" t="s">
        <v>76</v>
      </c>
      <c r="C25" s="48"/>
      <c r="D25" s="48"/>
      <c r="E25" s="49"/>
      <c r="F25" s="4"/>
      <c r="G25" s="57" t="s">
        <v>80</v>
      </c>
      <c r="H25" s="57"/>
      <c r="I25" s="57"/>
      <c r="J25" s="54">
        <v>92363</v>
      </c>
      <c r="K25" s="55"/>
    </row>
    <row r="26" spans="1:13" ht="15">
      <c r="A26" s="2"/>
      <c r="B26" s="58" t="s">
        <v>23</v>
      </c>
      <c r="C26" s="59"/>
      <c r="D26" s="52">
        <v>20000</v>
      </c>
      <c r="E26" s="53"/>
      <c r="F26" s="4"/>
    </row>
    <row r="27" spans="1:13" ht="15">
      <c r="B27" s="68" t="s">
        <v>24</v>
      </c>
      <c r="C27" s="69"/>
      <c r="D27" s="52">
        <v>8000</v>
      </c>
      <c r="E27" s="53"/>
      <c r="F27" s="4"/>
    </row>
    <row r="28" spans="1:13" ht="15">
      <c r="B28" s="68" t="s">
        <v>43</v>
      </c>
      <c r="C28" s="69"/>
      <c r="D28" s="52">
        <v>2872.72</v>
      </c>
      <c r="E28" s="53"/>
    </row>
    <row r="29" spans="1:13" ht="15">
      <c r="B29" s="68" t="s">
        <v>25</v>
      </c>
      <c r="C29" s="69"/>
      <c r="D29" s="52">
        <v>10000</v>
      </c>
      <c r="E29" s="53"/>
    </row>
    <row r="30" spans="1:13" ht="15">
      <c r="B30" s="68" t="s">
        <v>26</v>
      </c>
      <c r="C30" s="69"/>
      <c r="D30" s="52">
        <v>8000</v>
      </c>
      <c r="E30" s="53"/>
    </row>
    <row r="31" spans="1:13" ht="15">
      <c r="B31" s="68" t="s">
        <v>27</v>
      </c>
      <c r="C31" s="69"/>
      <c r="D31" s="52">
        <v>4000</v>
      </c>
      <c r="E31" s="53"/>
    </row>
    <row r="32" spans="1:13">
      <c r="B32" s="68"/>
      <c r="C32" s="69"/>
      <c r="D32" s="54">
        <f ca="1">SUM(D28:E32)</f>
        <v>32872.720000000001</v>
      </c>
      <c r="E32" s="55"/>
      <c r="M32" s="51"/>
    </row>
    <row r="33" ht="12.75"/>
    <row r="34" ht="12.75"/>
    <row r="35" ht="12.75"/>
    <row r="36" ht="12.75"/>
  </sheetData>
  <mergeCells count="46">
    <mergeCell ref="D2:E2"/>
    <mergeCell ref="G2:K2"/>
    <mergeCell ref="G3:I3"/>
    <mergeCell ref="J3:K3"/>
    <mergeCell ref="B31:C31"/>
    <mergeCell ref="B32:C32"/>
    <mergeCell ref="B27:C27"/>
    <mergeCell ref="B29:C29"/>
    <mergeCell ref="B30:C30"/>
    <mergeCell ref="B28:C28"/>
    <mergeCell ref="J4:K5"/>
    <mergeCell ref="G6:I6"/>
    <mergeCell ref="J6:K6"/>
    <mergeCell ref="G9:K9"/>
    <mergeCell ref="G15:I15"/>
    <mergeCell ref="J15:K15"/>
    <mergeCell ref="J13:K13"/>
    <mergeCell ref="G13:I13"/>
    <mergeCell ref="G14:I14"/>
    <mergeCell ref="G10:I10"/>
    <mergeCell ref="J10:K10"/>
    <mergeCell ref="G11:I11"/>
    <mergeCell ref="J11:K11"/>
    <mergeCell ref="G12:I12"/>
    <mergeCell ref="J12:K12"/>
    <mergeCell ref="G4:I5"/>
    <mergeCell ref="B26:C26"/>
    <mergeCell ref="D27:E27"/>
    <mergeCell ref="G16:I16"/>
    <mergeCell ref="J16:K16"/>
    <mergeCell ref="G19:K19"/>
    <mergeCell ref="G20:I20"/>
    <mergeCell ref="J20:K20"/>
    <mergeCell ref="G21:I21"/>
    <mergeCell ref="J21:K21"/>
    <mergeCell ref="D32:E32"/>
    <mergeCell ref="G22:I22"/>
    <mergeCell ref="J22:K22"/>
    <mergeCell ref="G25:I25"/>
    <mergeCell ref="J25:K25"/>
    <mergeCell ref="D28:E28"/>
    <mergeCell ref="J14:K14"/>
    <mergeCell ref="D26:E26"/>
    <mergeCell ref="D29:E29"/>
    <mergeCell ref="D31:E31"/>
    <mergeCell ref="D30:E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7"/>
  <sheetViews>
    <sheetView topLeftCell="A4" zoomScaleNormal="100" zoomScaleSheetLayoutView="100" workbookViewId="0">
      <selection activeCell="J25" sqref="J25:K25"/>
    </sheetView>
  </sheetViews>
  <sheetFormatPr defaultColWidth="14.42578125" defaultRowHeight="15.75" customHeight="1"/>
  <cols>
    <col min="1" max="1" width="6.42578125" customWidth="1"/>
    <col min="2" max="2" width="44.7109375" customWidth="1"/>
    <col min="3" max="3" width="29.140625" customWidth="1"/>
    <col min="4" max="4" width="16" customWidth="1"/>
    <col min="5" max="5" width="23.5703125" customWidth="1"/>
    <col min="6" max="6" width="14.28515625" customWidth="1"/>
    <col min="9" max="9" width="35" customWidth="1"/>
    <col min="11" max="11" width="9.28515625" customWidth="1"/>
  </cols>
  <sheetData>
    <row r="1" spans="1:11" ht="15.75" customHeight="1" thickBot="1">
      <c r="G1" s="44"/>
      <c r="H1" s="44"/>
      <c r="I1" s="44"/>
      <c r="J1" s="44"/>
      <c r="K1" s="44"/>
    </row>
    <row r="2" spans="1:11">
      <c r="A2" s="11"/>
      <c r="B2" s="12"/>
      <c r="C2" s="12"/>
      <c r="D2" s="73" t="s">
        <v>48</v>
      </c>
      <c r="E2" s="74"/>
      <c r="F2" s="4"/>
      <c r="G2" s="61" t="s">
        <v>47</v>
      </c>
      <c r="H2" s="62"/>
      <c r="I2" s="62"/>
      <c r="J2" s="62"/>
      <c r="K2" s="63"/>
    </row>
    <row r="3" spans="1:11">
      <c r="A3" s="13"/>
      <c r="B3" s="8" t="s">
        <v>1</v>
      </c>
      <c r="C3" s="5"/>
      <c r="D3" s="25" t="s">
        <v>0</v>
      </c>
      <c r="E3" s="25" t="s">
        <v>7</v>
      </c>
      <c r="F3" s="4"/>
      <c r="G3" s="57" t="s">
        <v>10</v>
      </c>
      <c r="H3" s="57"/>
      <c r="I3" s="57"/>
      <c r="J3" s="52">
        <v>797.9</v>
      </c>
      <c r="K3" s="53"/>
    </row>
    <row r="4" spans="1:11">
      <c r="A4" s="13"/>
      <c r="B4" s="8"/>
      <c r="C4" s="5"/>
      <c r="D4" s="25"/>
      <c r="E4" s="25"/>
      <c r="F4" s="4"/>
      <c r="G4" s="57" t="s">
        <v>11</v>
      </c>
      <c r="H4" s="57"/>
      <c r="I4" s="57"/>
      <c r="J4" s="52">
        <v>1600</v>
      </c>
      <c r="K4" s="53"/>
    </row>
    <row r="5" spans="1:11" ht="15">
      <c r="A5" s="14">
        <v>1</v>
      </c>
      <c r="B5" s="3" t="s">
        <v>33</v>
      </c>
      <c r="C5" s="5"/>
      <c r="D5" s="40">
        <v>1000</v>
      </c>
      <c r="E5" s="26"/>
      <c r="F5" s="4"/>
      <c r="G5" s="60" t="s">
        <v>12</v>
      </c>
      <c r="H5" s="60"/>
      <c r="I5" s="60"/>
      <c r="J5" s="64">
        <v>806.96</v>
      </c>
      <c r="K5" s="65"/>
    </row>
    <row r="6" spans="1:11" ht="15" customHeight="1">
      <c r="A6" s="15">
        <v>2</v>
      </c>
      <c r="B6" s="3" t="s">
        <v>34</v>
      </c>
      <c r="C6" s="31"/>
      <c r="D6" s="40">
        <v>900</v>
      </c>
      <c r="E6" s="27"/>
      <c r="F6" s="4"/>
      <c r="G6" s="72"/>
      <c r="H6" s="72"/>
      <c r="I6" s="72"/>
      <c r="J6" s="66"/>
      <c r="K6" s="67"/>
    </row>
    <row r="7" spans="1:11">
      <c r="A7" s="15">
        <v>3</v>
      </c>
      <c r="B7" s="3" t="s">
        <v>35</v>
      </c>
      <c r="C7" s="32"/>
      <c r="D7" s="27"/>
      <c r="E7" s="27">
        <v>4785</v>
      </c>
      <c r="F7" s="4"/>
      <c r="G7" s="68"/>
      <c r="H7" s="69"/>
      <c r="I7" s="70"/>
      <c r="J7" s="54">
        <f>SUM(J3:K6)</f>
        <v>3204.86</v>
      </c>
      <c r="K7" s="55"/>
    </row>
    <row r="8" spans="1:11" ht="15">
      <c r="A8" s="15">
        <v>4</v>
      </c>
      <c r="B8" s="3" t="s">
        <v>36</v>
      </c>
      <c r="C8" s="32"/>
      <c r="D8" s="27">
        <v>1000</v>
      </c>
      <c r="E8" s="27"/>
      <c r="F8" s="4"/>
      <c r="G8" s="4"/>
      <c r="H8" s="4"/>
      <c r="I8" s="4"/>
      <c r="J8" s="4"/>
      <c r="K8" s="4"/>
    </row>
    <row r="9" spans="1:11" thickBot="1">
      <c r="A9" s="15">
        <v>5</v>
      </c>
      <c r="B9" s="3" t="s">
        <v>2</v>
      </c>
      <c r="C9" s="32"/>
      <c r="D9" s="27">
        <v>2500</v>
      </c>
      <c r="E9" s="28">
        <v>990</v>
      </c>
      <c r="F9" s="4"/>
      <c r="G9" s="44"/>
      <c r="H9" s="44"/>
      <c r="I9" s="44"/>
      <c r="J9" s="44"/>
      <c r="K9" s="44"/>
    </row>
    <row r="10" spans="1:11">
      <c r="A10" s="15">
        <v>6</v>
      </c>
      <c r="B10" s="3" t="s">
        <v>3</v>
      </c>
      <c r="C10" s="32"/>
      <c r="D10" s="27">
        <v>300</v>
      </c>
      <c r="E10" s="29"/>
      <c r="F10" s="4"/>
      <c r="G10" s="61" t="s">
        <v>46</v>
      </c>
      <c r="H10" s="62"/>
      <c r="I10" s="62"/>
      <c r="J10" s="62"/>
      <c r="K10" s="63"/>
    </row>
    <row r="11" spans="1:11" ht="15">
      <c r="A11" s="15">
        <v>7</v>
      </c>
      <c r="B11" s="3" t="s">
        <v>37</v>
      </c>
      <c r="C11" s="32"/>
      <c r="D11" s="27">
        <v>1500</v>
      </c>
      <c r="E11" s="27"/>
      <c r="F11" s="4"/>
      <c r="G11" s="57" t="s">
        <v>15</v>
      </c>
      <c r="H11" s="57"/>
      <c r="I11" s="57"/>
      <c r="J11" s="52">
        <v>2500</v>
      </c>
      <c r="K11" s="53"/>
    </row>
    <row r="12" spans="1:11" ht="15">
      <c r="A12" s="15">
        <v>8</v>
      </c>
      <c r="B12" s="3" t="s">
        <v>38</v>
      </c>
      <c r="C12" s="32"/>
      <c r="D12" s="27">
        <v>300</v>
      </c>
      <c r="E12" s="27"/>
      <c r="F12" s="4"/>
      <c r="G12" s="68" t="s">
        <v>16</v>
      </c>
      <c r="H12" s="69"/>
      <c r="I12" s="70"/>
      <c r="J12" s="71">
        <v>20000</v>
      </c>
      <c r="K12" s="71"/>
    </row>
    <row r="13" spans="1:11" ht="15">
      <c r="A13" s="15">
        <v>9</v>
      </c>
      <c r="B13" s="3" t="s">
        <v>4</v>
      </c>
      <c r="C13" s="32"/>
      <c r="D13" s="27">
        <v>1000</v>
      </c>
      <c r="E13" s="27">
        <v>7732.27</v>
      </c>
      <c r="F13" s="4"/>
      <c r="G13" s="68" t="s">
        <v>32</v>
      </c>
      <c r="H13" s="69"/>
      <c r="I13" s="70"/>
      <c r="J13" s="71">
        <v>40000</v>
      </c>
      <c r="K13" s="71"/>
    </row>
    <row r="14" spans="1:11" ht="15" customHeight="1">
      <c r="A14" s="15">
        <v>10</v>
      </c>
      <c r="B14" s="3" t="s">
        <v>39</v>
      </c>
      <c r="C14" s="32"/>
      <c r="D14" s="27">
        <v>1000</v>
      </c>
      <c r="E14" s="27"/>
      <c r="F14" s="4"/>
      <c r="G14" s="60"/>
      <c r="H14" s="60"/>
      <c r="I14" s="60"/>
      <c r="J14" s="54">
        <f>SUM(J11:K13)</f>
        <v>62500</v>
      </c>
      <c r="K14" s="55"/>
    </row>
    <row r="15" spans="1:11" ht="15">
      <c r="A15" s="15">
        <v>11</v>
      </c>
      <c r="B15" s="6" t="s">
        <v>40</v>
      </c>
      <c r="C15" s="32"/>
      <c r="D15" s="41">
        <v>1000</v>
      </c>
      <c r="E15" s="27"/>
      <c r="F15" s="4"/>
    </row>
    <row r="16" spans="1:11" thickBot="1">
      <c r="A16" s="50">
        <v>12</v>
      </c>
      <c r="B16" s="9" t="s">
        <v>41</v>
      </c>
      <c r="C16" s="33"/>
      <c r="D16" s="27"/>
      <c r="E16" s="27">
        <v>150</v>
      </c>
      <c r="F16" s="4"/>
      <c r="G16" s="44"/>
      <c r="H16" s="44"/>
      <c r="I16" s="44"/>
      <c r="J16" s="44"/>
      <c r="K16" s="44"/>
    </row>
    <row r="17" spans="1:11">
      <c r="A17" s="50">
        <v>13</v>
      </c>
      <c r="B17" s="6" t="s">
        <v>42</v>
      </c>
      <c r="C17" s="33"/>
      <c r="D17" s="27">
        <v>2400</v>
      </c>
      <c r="E17" s="29"/>
      <c r="F17" s="4"/>
      <c r="G17" s="61" t="s">
        <v>45</v>
      </c>
      <c r="H17" s="62"/>
      <c r="I17" s="62"/>
      <c r="J17" s="62"/>
      <c r="K17" s="63"/>
    </row>
    <row r="18" spans="1:11" s="1" customFormat="1" ht="15">
      <c r="A18" s="13"/>
      <c r="B18" s="9"/>
      <c r="C18" s="34"/>
      <c r="D18" s="29"/>
      <c r="E18" s="27"/>
      <c r="F18" s="7"/>
      <c r="G18" s="57" t="s">
        <v>17</v>
      </c>
      <c r="H18" s="57"/>
      <c r="I18" s="57"/>
      <c r="J18" s="52">
        <v>1400</v>
      </c>
      <c r="K18" s="53"/>
    </row>
    <row r="19" spans="1:11" ht="15">
      <c r="A19" s="14"/>
      <c r="B19" s="21"/>
      <c r="C19" s="31"/>
      <c r="D19" s="19"/>
      <c r="E19" s="41"/>
      <c r="F19" s="4"/>
      <c r="G19" s="57" t="s">
        <v>18</v>
      </c>
      <c r="H19" s="57"/>
      <c r="I19" s="57"/>
      <c r="J19" s="52">
        <v>1400</v>
      </c>
      <c r="K19" s="53"/>
    </row>
    <row r="20" spans="1:11" ht="15">
      <c r="A20" s="15"/>
      <c r="B20" s="21"/>
      <c r="C20" s="31"/>
      <c r="D20" s="19"/>
      <c r="E20" s="27"/>
      <c r="F20" s="4"/>
      <c r="G20" s="78" t="s">
        <v>50</v>
      </c>
      <c r="H20" s="79"/>
      <c r="I20" s="80"/>
      <c r="J20" s="64">
        <v>100000</v>
      </c>
      <c r="K20" s="65"/>
    </row>
    <row r="21" spans="1:11">
      <c r="A21" s="15"/>
      <c r="B21" s="6"/>
      <c r="C21" s="35"/>
      <c r="D21" s="43">
        <f>SUM(D5:D15)</f>
        <v>10500</v>
      </c>
      <c r="E21" s="43">
        <f>SUM(E5:E19)</f>
        <v>13657.27</v>
      </c>
      <c r="F21" s="4"/>
      <c r="G21" s="81"/>
      <c r="H21" s="82"/>
      <c r="I21" s="83"/>
      <c r="J21" s="84"/>
      <c r="K21" s="85"/>
    </row>
    <row r="22" spans="1:11">
      <c r="A22" s="13"/>
      <c r="B22" s="3"/>
      <c r="C22" s="32"/>
      <c r="D22" s="30"/>
      <c r="E22" s="30"/>
      <c r="F22" s="4"/>
      <c r="G22" s="56"/>
      <c r="H22" s="56"/>
      <c r="I22" s="56"/>
      <c r="J22" s="54">
        <f>SUM(J18:K21)</f>
        <v>102800</v>
      </c>
      <c r="K22" s="55"/>
    </row>
    <row r="23" spans="1:11" ht="15">
      <c r="A23" s="13">
        <v>1</v>
      </c>
      <c r="B23" s="3" t="s">
        <v>5</v>
      </c>
      <c r="C23" s="32"/>
      <c r="D23" s="30">
        <v>10000</v>
      </c>
      <c r="E23" s="30"/>
      <c r="F23" s="4"/>
    </row>
    <row r="24" spans="1:11" ht="15">
      <c r="A24" s="16">
        <v>2</v>
      </c>
      <c r="B24" s="17" t="s">
        <v>6</v>
      </c>
      <c r="C24" s="36"/>
      <c r="D24" s="30">
        <v>10000</v>
      </c>
      <c r="E24" s="30"/>
      <c r="F24" s="4"/>
    </row>
    <row r="25" spans="1:11">
      <c r="A25" s="18"/>
      <c r="B25" s="18"/>
      <c r="C25" s="37"/>
      <c r="D25" s="30"/>
      <c r="E25" s="20"/>
      <c r="F25" s="4"/>
      <c r="G25" s="57" t="s">
        <v>44</v>
      </c>
      <c r="H25" s="57"/>
      <c r="I25" s="57"/>
      <c r="J25" s="54">
        <f>SUM(J14+J7+E27+J22+D37)</f>
        <v>326662.13</v>
      </c>
      <c r="K25" s="55"/>
    </row>
    <row r="26" spans="1:11" ht="15">
      <c r="A26" s="22"/>
      <c r="B26" s="18"/>
      <c r="C26" s="38"/>
      <c r="E26" s="20"/>
      <c r="F26" s="4"/>
    </row>
    <row r="27" spans="1:11">
      <c r="A27" s="23"/>
      <c r="B27" s="24"/>
      <c r="C27" s="39"/>
      <c r="D27" s="42">
        <f>SUM(D23:D25)</f>
        <v>20000</v>
      </c>
      <c r="E27" s="42">
        <f>SUM(D27+D21+E21)</f>
        <v>44157.270000000004</v>
      </c>
      <c r="F27" s="4"/>
    </row>
    <row r="28" spans="1:11" ht="15.75" customHeight="1">
      <c r="A28" s="10"/>
    </row>
    <row r="29" spans="1:11" ht="15.75" customHeight="1" thickBot="1">
      <c r="B29" s="44"/>
      <c r="C29" s="44"/>
      <c r="D29" s="44"/>
      <c r="E29" s="44"/>
    </row>
    <row r="30" spans="1:11" ht="15.75" customHeight="1">
      <c r="B30" s="75" t="s">
        <v>49</v>
      </c>
      <c r="C30" s="76"/>
      <c r="D30" s="76"/>
      <c r="E30" s="77"/>
    </row>
    <row r="31" spans="1:11" ht="15.75" customHeight="1">
      <c r="A31" s="2"/>
      <c r="B31" s="58" t="s">
        <v>23</v>
      </c>
      <c r="C31" s="59"/>
      <c r="D31" s="52">
        <v>68000</v>
      </c>
      <c r="E31" s="53"/>
    </row>
    <row r="32" spans="1:11" ht="15.75" customHeight="1">
      <c r="A32" s="2"/>
      <c r="B32" s="58" t="s">
        <v>43</v>
      </c>
      <c r="C32" s="59"/>
      <c r="D32" s="52">
        <v>11000</v>
      </c>
      <c r="E32" s="53"/>
    </row>
    <row r="33" spans="2:5" ht="15.75" customHeight="1">
      <c r="B33" s="68" t="s">
        <v>24</v>
      </c>
      <c r="C33" s="69"/>
      <c r="D33" s="52">
        <v>10000</v>
      </c>
      <c r="E33" s="53"/>
    </row>
    <row r="34" spans="2:5" ht="15.75" customHeight="1">
      <c r="B34" s="68" t="s">
        <v>25</v>
      </c>
      <c r="C34" s="69"/>
      <c r="D34" s="52">
        <v>12000</v>
      </c>
      <c r="E34" s="53"/>
    </row>
    <row r="35" spans="2:5" ht="15.75" customHeight="1">
      <c r="B35" s="68" t="s">
        <v>26</v>
      </c>
      <c r="C35" s="69"/>
      <c r="D35" s="52">
        <v>7000</v>
      </c>
      <c r="E35" s="53"/>
    </row>
    <row r="36" spans="2:5" ht="15.75" customHeight="1">
      <c r="B36" s="68" t="s">
        <v>27</v>
      </c>
      <c r="C36" s="69"/>
      <c r="D36" s="52">
        <v>6000</v>
      </c>
      <c r="E36" s="53"/>
    </row>
    <row r="37" spans="2:5" ht="15.75" customHeight="1">
      <c r="B37" s="68"/>
      <c r="C37" s="69"/>
      <c r="D37" s="54">
        <f>SUM(D31:E36)</f>
        <v>114000</v>
      </c>
      <c r="E37" s="55"/>
    </row>
  </sheetData>
  <mergeCells count="45">
    <mergeCell ref="G20:I21"/>
    <mergeCell ref="J20:K21"/>
    <mergeCell ref="G22:I22"/>
    <mergeCell ref="B35:C35"/>
    <mergeCell ref="D35:E35"/>
    <mergeCell ref="B30:E30"/>
    <mergeCell ref="J22:K22"/>
    <mergeCell ref="G25:I25"/>
    <mergeCell ref="J25:K25"/>
    <mergeCell ref="B32:C32"/>
    <mergeCell ref="B36:C36"/>
    <mergeCell ref="D36:E36"/>
    <mergeCell ref="B37:C37"/>
    <mergeCell ref="D37:E37"/>
    <mergeCell ref="B31:C31"/>
    <mergeCell ref="B33:C33"/>
    <mergeCell ref="B34:C34"/>
    <mergeCell ref="D34:E34"/>
    <mergeCell ref="D31:E31"/>
    <mergeCell ref="D33:E33"/>
    <mergeCell ref="D32:E32"/>
    <mergeCell ref="G7:I7"/>
    <mergeCell ref="J7:K7"/>
    <mergeCell ref="G14:I14"/>
    <mergeCell ref="J14:K14"/>
    <mergeCell ref="G13:I13"/>
    <mergeCell ref="J13:K13"/>
    <mergeCell ref="G12:I12"/>
    <mergeCell ref="J12:K12"/>
    <mergeCell ref="G10:K10"/>
    <mergeCell ref="G11:I11"/>
    <mergeCell ref="J11:K11"/>
    <mergeCell ref="G5:I6"/>
    <mergeCell ref="J5:K6"/>
    <mergeCell ref="D2:E2"/>
    <mergeCell ref="G2:K2"/>
    <mergeCell ref="G3:I3"/>
    <mergeCell ref="G4:I4"/>
    <mergeCell ref="J3:K3"/>
    <mergeCell ref="J4:K4"/>
    <mergeCell ref="G18:I18"/>
    <mergeCell ref="J18:K18"/>
    <mergeCell ref="G19:I19"/>
    <mergeCell ref="J19:K19"/>
    <mergeCell ref="G17:K17"/>
  </mergeCells>
  <pageMargins left="0.7" right="0.7" top="0.75" bottom="0.75" header="0.3" footer="0.3"/>
  <pageSetup paperSize="9" scale="99" orientation="landscape" r:id="rId1"/>
  <rowBreaks count="1" manualBreakCount="1">
    <brk id="35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7EAD8-242D-48A3-9B50-1B450760CEDB}">
  <dimension ref="A1:K35"/>
  <sheetViews>
    <sheetView workbookViewId="0">
      <selection activeCell="G35" sqref="G35"/>
    </sheetView>
  </sheetViews>
  <sheetFormatPr defaultColWidth="14.42578125" defaultRowHeight="15.75" customHeight="1"/>
  <cols>
    <col min="1" max="1" width="3.85546875" bestFit="1" customWidth="1"/>
    <col min="2" max="2" width="44.7109375" customWidth="1"/>
    <col min="3" max="3" width="30.85546875" customWidth="1"/>
    <col min="4" max="4" width="16" customWidth="1"/>
    <col min="5" max="5" width="23.5703125" customWidth="1"/>
    <col min="6" max="6" width="14.28515625" customWidth="1"/>
    <col min="9" max="9" width="35" customWidth="1"/>
    <col min="11" max="11" width="9.28515625" customWidth="1"/>
  </cols>
  <sheetData>
    <row r="1" spans="1:11" ht="13.5" thickBot="1">
      <c r="G1" s="44"/>
      <c r="H1" s="44"/>
      <c r="I1" s="44"/>
      <c r="J1" s="44"/>
      <c r="K1" s="44"/>
    </row>
    <row r="2" spans="1:11">
      <c r="A2" s="11"/>
      <c r="B2" s="12"/>
      <c r="C2" s="12"/>
      <c r="D2" s="90" t="s">
        <v>51</v>
      </c>
      <c r="E2" s="91"/>
      <c r="F2" s="4"/>
      <c r="G2" s="75" t="s">
        <v>52</v>
      </c>
      <c r="H2" s="76"/>
      <c r="I2" s="76"/>
      <c r="J2" s="76"/>
      <c r="K2" s="77"/>
    </row>
    <row r="3" spans="1:11">
      <c r="A3" s="13"/>
      <c r="B3" s="8" t="s">
        <v>1</v>
      </c>
      <c r="C3" s="5"/>
      <c r="D3" s="25" t="s">
        <v>0</v>
      </c>
      <c r="E3" s="25" t="s">
        <v>7</v>
      </c>
      <c r="F3" s="4"/>
      <c r="G3" s="58" t="s">
        <v>10</v>
      </c>
      <c r="H3" s="89"/>
      <c r="I3" s="59"/>
      <c r="J3" s="52">
        <v>700</v>
      </c>
      <c r="K3" s="53"/>
    </row>
    <row r="4" spans="1:11">
      <c r="A4" s="13"/>
      <c r="B4" s="8"/>
      <c r="C4" s="5"/>
      <c r="D4" s="25"/>
      <c r="E4" s="25"/>
      <c r="F4" s="4"/>
      <c r="G4" s="58" t="s">
        <v>11</v>
      </c>
      <c r="H4" s="89"/>
      <c r="I4" s="59"/>
      <c r="J4" s="52">
        <v>1500</v>
      </c>
      <c r="K4" s="53"/>
    </row>
    <row r="5" spans="1:11" ht="15" customHeight="1">
      <c r="A5" s="14">
        <v>1</v>
      </c>
      <c r="B5" s="3" t="s">
        <v>33</v>
      </c>
      <c r="C5" s="31"/>
      <c r="D5" s="27">
        <v>1000</v>
      </c>
      <c r="E5" s="27"/>
      <c r="F5" s="4"/>
      <c r="G5" s="78" t="s">
        <v>12</v>
      </c>
      <c r="H5" s="79"/>
      <c r="I5" s="80"/>
      <c r="J5" s="64">
        <v>741.71</v>
      </c>
      <c r="K5" s="65"/>
    </row>
    <row r="6" spans="1:11" ht="15" customHeight="1">
      <c r="A6" s="15">
        <v>2</v>
      </c>
      <c r="B6" s="3" t="s">
        <v>34</v>
      </c>
      <c r="C6" s="32"/>
      <c r="D6" s="27">
        <v>900</v>
      </c>
      <c r="E6" s="27">
        <v>362</v>
      </c>
      <c r="F6" s="4"/>
      <c r="G6" s="81"/>
      <c r="H6" s="82"/>
      <c r="I6" s="83"/>
      <c r="J6" s="84"/>
      <c r="K6" s="85"/>
    </row>
    <row r="7" spans="1:11">
      <c r="A7" s="15">
        <v>3</v>
      </c>
      <c r="B7" s="3" t="s">
        <v>35</v>
      </c>
      <c r="C7" s="32"/>
      <c r="D7" s="27"/>
      <c r="E7" s="27">
        <v>11422.78</v>
      </c>
      <c r="F7" s="4"/>
      <c r="G7" s="68"/>
      <c r="H7" s="69"/>
      <c r="I7" s="70"/>
      <c r="J7" s="54">
        <f>SUM(J3:K6)</f>
        <v>2941.71</v>
      </c>
      <c r="K7" s="55"/>
    </row>
    <row r="8" spans="1:11" ht="15">
      <c r="A8" s="15">
        <v>4</v>
      </c>
      <c r="B8" s="3" t="s">
        <v>36</v>
      </c>
      <c r="C8" s="32"/>
      <c r="D8" s="27">
        <v>1500</v>
      </c>
      <c r="E8" s="28">
        <v>5131.2</v>
      </c>
      <c r="F8" s="4"/>
      <c r="G8" s="4"/>
      <c r="H8" s="4"/>
      <c r="I8" s="4"/>
      <c r="J8" s="4"/>
      <c r="K8" s="4"/>
    </row>
    <row r="9" spans="1:11" thickBot="1">
      <c r="A9" s="15">
        <v>5</v>
      </c>
      <c r="B9" s="3" t="s">
        <v>2</v>
      </c>
      <c r="C9" s="32"/>
      <c r="D9" s="27">
        <v>4000</v>
      </c>
      <c r="E9" s="29">
        <v>1944.72</v>
      </c>
      <c r="F9" s="4"/>
      <c r="G9" s="44"/>
      <c r="H9" s="44"/>
      <c r="I9" s="44"/>
      <c r="J9" s="44"/>
      <c r="K9" s="44"/>
    </row>
    <row r="10" spans="1:11">
      <c r="A10" s="15">
        <v>6</v>
      </c>
      <c r="B10" s="3" t="s">
        <v>3</v>
      </c>
      <c r="C10" s="32"/>
      <c r="D10" s="27">
        <v>300</v>
      </c>
      <c r="E10" s="27">
        <v>300.89999999999998</v>
      </c>
      <c r="F10" s="4"/>
      <c r="G10" s="75" t="s">
        <v>53</v>
      </c>
      <c r="H10" s="76"/>
      <c r="I10" s="76"/>
      <c r="J10" s="76"/>
      <c r="K10" s="77"/>
    </row>
    <row r="11" spans="1:11" ht="15">
      <c r="A11" s="15">
        <v>7</v>
      </c>
      <c r="B11" s="3" t="s">
        <v>54</v>
      </c>
      <c r="C11" s="32"/>
      <c r="D11" s="27">
        <v>1500</v>
      </c>
      <c r="E11" s="27">
        <v>4000</v>
      </c>
      <c r="F11" s="4"/>
      <c r="G11" s="58" t="s">
        <v>55</v>
      </c>
      <c r="H11" s="89"/>
      <c r="I11" s="59"/>
      <c r="J11" s="52">
        <v>2500</v>
      </c>
      <c r="K11" s="53"/>
    </row>
    <row r="12" spans="1:11">
      <c r="A12" s="15">
        <v>8</v>
      </c>
      <c r="B12" s="3" t="s">
        <v>38</v>
      </c>
      <c r="C12" s="32"/>
      <c r="D12" s="27">
        <v>300</v>
      </c>
      <c r="E12" s="27"/>
      <c r="F12" s="4"/>
      <c r="G12" s="68"/>
      <c r="H12" s="69"/>
      <c r="I12" s="70"/>
      <c r="J12" s="54">
        <f>SUM(J11:K11)</f>
        <v>2500</v>
      </c>
      <c r="K12" s="55"/>
    </row>
    <row r="13" spans="1:11" ht="15">
      <c r="A13" s="15">
        <v>9</v>
      </c>
      <c r="B13" s="3" t="s">
        <v>4</v>
      </c>
      <c r="C13" s="32"/>
      <c r="D13" s="27">
        <v>1200</v>
      </c>
      <c r="E13" s="27">
        <v>6238.24</v>
      </c>
      <c r="F13" s="4"/>
    </row>
    <row r="14" spans="1:11" thickBot="1">
      <c r="A14" s="15">
        <v>10</v>
      </c>
      <c r="B14" s="3" t="s">
        <v>56</v>
      </c>
      <c r="C14" s="33"/>
      <c r="D14" s="27">
        <v>1000</v>
      </c>
      <c r="E14" s="27"/>
      <c r="F14" s="4"/>
      <c r="G14" s="44"/>
      <c r="H14" s="44"/>
      <c r="I14" s="44"/>
      <c r="J14" s="44"/>
      <c r="K14" s="44"/>
    </row>
    <row r="15" spans="1:11">
      <c r="A15" s="15">
        <v>11</v>
      </c>
      <c r="B15" s="6" t="s">
        <v>57</v>
      </c>
      <c r="C15" s="33"/>
      <c r="D15" s="27">
        <v>1000</v>
      </c>
      <c r="E15" s="29"/>
      <c r="F15" s="4"/>
      <c r="G15" s="75" t="s">
        <v>58</v>
      </c>
      <c r="H15" s="76"/>
      <c r="I15" s="76"/>
      <c r="J15" s="76"/>
      <c r="K15" s="77"/>
    </row>
    <row r="16" spans="1:11" ht="15">
      <c r="A16" s="50">
        <v>12</v>
      </c>
      <c r="B16" s="9" t="s">
        <v>59</v>
      </c>
      <c r="C16" s="34"/>
      <c r="D16" s="29">
        <v>150</v>
      </c>
      <c r="E16" s="27"/>
      <c r="F16" s="4"/>
      <c r="G16" s="58" t="s">
        <v>17</v>
      </c>
      <c r="H16" s="89"/>
      <c r="I16" s="59"/>
      <c r="J16" s="52">
        <v>1400</v>
      </c>
      <c r="K16" s="53"/>
    </row>
    <row r="17" spans="1:11" ht="15">
      <c r="A17" s="13"/>
      <c r="B17" s="6"/>
      <c r="C17" s="34"/>
      <c r="D17" s="29"/>
      <c r="E17" s="27"/>
      <c r="F17" s="4"/>
      <c r="G17" s="58" t="s">
        <v>18</v>
      </c>
      <c r="H17" s="89"/>
      <c r="I17" s="59"/>
      <c r="J17" s="52">
        <v>1400</v>
      </c>
      <c r="K17" s="53"/>
    </row>
    <row r="18" spans="1:11" s="1" customFormat="1" ht="15">
      <c r="A18" s="14"/>
      <c r="B18" s="6"/>
      <c r="C18" s="31"/>
      <c r="D18" s="19"/>
      <c r="E18" s="41"/>
      <c r="F18" s="7"/>
      <c r="G18" s="58" t="s">
        <v>28</v>
      </c>
      <c r="H18" s="89"/>
      <c r="I18" s="59"/>
      <c r="J18" s="52">
        <v>4800</v>
      </c>
      <c r="K18" s="53"/>
    </row>
    <row r="19" spans="1:11" ht="15">
      <c r="A19" s="15"/>
      <c r="B19" s="6"/>
      <c r="C19" s="31"/>
      <c r="D19" s="19"/>
      <c r="E19" s="27"/>
      <c r="F19" s="4"/>
      <c r="G19" s="58" t="s">
        <v>60</v>
      </c>
      <c r="H19" s="89"/>
      <c r="I19" s="59"/>
      <c r="J19" s="52">
        <v>18000</v>
      </c>
      <c r="K19" s="53"/>
    </row>
    <row r="20" spans="1:11" ht="15.75" customHeight="1">
      <c r="A20" s="15"/>
      <c r="B20" s="6"/>
      <c r="C20" s="35"/>
      <c r="D20" s="43">
        <f>SUM(D5:D13)</f>
        <v>10700</v>
      </c>
      <c r="E20" s="43">
        <f>SUM(E5:E18)</f>
        <v>29399.840000000004</v>
      </c>
      <c r="F20" s="4"/>
      <c r="G20" s="78" t="s">
        <v>50</v>
      </c>
      <c r="H20" s="79"/>
      <c r="I20" s="80"/>
      <c r="J20" s="64">
        <v>45893.919999999998</v>
      </c>
      <c r="K20" s="65"/>
    </row>
    <row r="21" spans="1:11" ht="15">
      <c r="A21" s="13"/>
      <c r="B21" s="3"/>
      <c r="C21" s="32"/>
      <c r="D21" s="30"/>
      <c r="E21" s="30"/>
      <c r="F21" s="4"/>
      <c r="G21" s="81"/>
      <c r="H21" s="82"/>
      <c r="I21" s="83"/>
      <c r="J21" s="84"/>
      <c r="K21" s="85"/>
    </row>
    <row r="22" spans="1:11">
      <c r="A22" s="13">
        <v>1</v>
      </c>
      <c r="B22" s="3" t="s">
        <v>5</v>
      </c>
      <c r="C22" s="32"/>
      <c r="D22" s="30">
        <v>14000</v>
      </c>
      <c r="E22" s="30"/>
      <c r="F22" s="4"/>
      <c r="G22" s="86"/>
      <c r="H22" s="87"/>
      <c r="I22" s="88"/>
      <c r="J22" s="54">
        <f>SUM(J16:K21)</f>
        <v>71493.919999999998</v>
      </c>
      <c r="K22" s="55"/>
    </row>
    <row r="23" spans="1:11" ht="15" customHeight="1">
      <c r="A23" s="16">
        <v>2</v>
      </c>
      <c r="B23" s="17" t="s">
        <v>6</v>
      </c>
      <c r="C23" s="36"/>
      <c r="D23" s="30">
        <v>10000</v>
      </c>
      <c r="E23" s="30">
        <v>1315.59</v>
      </c>
      <c r="F23" s="4"/>
    </row>
    <row r="24" spans="1:11" ht="15">
      <c r="A24" s="18">
        <v>3</v>
      </c>
      <c r="B24" s="18" t="s">
        <v>61</v>
      </c>
      <c r="C24" s="37"/>
      <c r="D24" s="30">
        <v>4200</v>
      </c>
      <c r="E24" s="20"/>
      <c r="F24" s="4"/>
    </row>
    <row r="25" spans="1:11">
      <c r="A25" s="22"/>
      <c r="B25" s="18"/>
      <c r="C25" s="38"/>
      <c r="E25" s="20"/>
      <c r="F25" s="4"/>
      <c r="G25" s="58" t="s">
        <v>62</v>
      </c>
      <c r="H25" s="89"/>
      <c r="I25" s="59"/>
      <c r="J25" s="54">
        <f>SUM(J12+J7+E26+J22+D35)</f>
        <v>254535.47</v>
      </c>
      <c r="K25" s="55"/>
    </row>
    <row r="26" spans="1:11">
      <c r="A26" s="23"/>
      <c r="B26" s="24"/>
      <c r="C26" s="39"/>
      <c r="D26" s="42">
        <f>SUM(D22:D24)</f>
        <v>28200</v>
      </c>
      <c r="E26" s="42">
        <f>SUM(E20+D26)</f>
        <v>57599.840000000004</v>
      </c>
      <c r="F26" s="4"/>
    </row>
    <row r="27" spans="1:11" ht="15">
      <c r="A27" s="10"/>
      <c r="F27" s="4"/>
    </row>
    <row r="28" spans="1:11" ht="13.5" thickBot="1">
      <c r="B28" s="44"/>
      <c r="C28" s="44"/>
      <c r="D28" s="44"/>
      <c r="E28" s="44"/>
    </row>
    <row r="29" spans="1:11" ht="15.75" customHeight="1">
      <c r="B29" s="75" t="s">
        <v>63</v>
      </c>
      <c r="C29" s="76"/>
      <c r="D29" s="76"/>
      <c r="E29" s="77"/>
    </row>
    <row r="30" spans="1:11" ht="15">
      <c r="A30" s="2"/>
      <c r="B30" s="58" t="s">
        <v>23</v>
      </c>
      <c r="C30" s="59"/>
      <c r="D30" s="52">
        <v>15000</v>
      </c>
      <c r="E30" s="53"/>
    </row>
    <row r="31" spans="1:11" ht="15">
      <c r="B31" s="68" t="s">
        <v>24</v>
      </c>
      <c r="C31" s="70"/>
      <c r="D31" s="52">
        <v>80000</v>
      </c>
      <c r="E31" s="53"/>
    </row>
    <row r="32" spans="1:11" ht="15">
      <c r="B32" s="68" t="s">
        <v>25</v>
      </c>
      <c r="C32" s="70"/>
      <c r="D32" s="52">
        <v>12000</v>
      </c>
      <c r="E32" s="53"/>
    </row>
    <row r="33" spans="2:5" ht="15">
      <c r="B33" s="68" t="s">
        <v>26</v>
      </c>
      <c r="C33" s="70"/>
      <c r="D33" s="52">
        <v>7000</v>
      </c>
      <c r="E33" s="53"/>
    </row>
    <row r="34" spans="2:5" ht="15">
      <c r="B34" s="68" t="s">
        <v>27</v>
      </c>
      <c r="C34" s="70"/>
      <c r="D34" s="52">
        <v>6000</v>
      </c>
      <c r="E34" s="53"/>
    </row>
    <row r="35" spans="2:5" ht="15.75" customHeight="1">
      <c r="B35" s="45"/>
      <c r="C35" s="46"/>
      <c r="D35" s="54">
        <f>SUM(D30:E34)</f>
        <v>120000</v>
      </c>
      <c r="E35" s="55"/>
    </row>
  </sheetData>
  <mergeCells count="42">
    <mergeCell ref="D2:E2"/>
    <mergeCell ref="G2:K2"/>
    <mergeCell ref="G3:I3"/>
    <mergeCell ref="J3:K3"/>
    <mergeCell ref="G4:I4"/>
    <mergeCell ref="J4:K4"/>
    <mergeCell ref="G17:I17"/>
    <mergeCell ref="J17:K17"/>
    <mergeCell ref="G5:I6"/>
    <mergeCell ref="J5:K6"/>
    <mergeCell ref="G7:I7"/>
    <mergeCell ref="J7:K7"/>
    <mergeCell ref="G10:K10"/>
    <mergeCell ref="G11:I11"/>
    <mergeCell ref="J11:K11"/>
    <mergeCell ref="G12:I12"/>
    <mergeCell ref="J12:K12"/>
    <mergeCell ref="G15:K15"/>
    <mergeCell ref="G16:I16"/>
    <mergeCell ref="J16:K16"/>
    <mergeCell ref="B30:C30"/>
    <mergeCell ref="D30:E30"/>
    <mergeCell ref="G18:I18"/>
    <mergeCell ref="J18:K18"/>
    <mergeCell ref="G19:I19"/>
    <mergeCell ref="J19:K19"/>
    <mergeCell ref="G20:I21"/>
    <mergeCell ref="J20:K21"/>
    <mergeCell ref="G22:I22"/>
    <mergeCell ref="J22:K22"/>
    <mergeCell ref="G25:I25"/>
    <mergeCell ref="J25:K25"/>
    <mergeCell ref="B29:E29"/>
    <mergeCell ref="B34:C34"/>
    <mergeCell ref="D34:E34"/>
    <mergeCell ref="D35:E35"/>
    <mergeCell ref="B31:C31"/>
    <mergeCell ref="D31:E31"/>
    <mergeCell ref="B32:C32"/>
    <mergeCell ref="D32:E32"/>
    <mergeCell ref="B33:C33"/>
    <mergeCell ref="D33:E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8CC5-78E1-445F-ABD9-552569CC6353}">
  <dimension ref="A1:K36"/>
  <sheetViews>
    <sheetView workbookViewId="0">
      <selection sqref="A1:XFD1048576"/>
    </sheetView>
  </sheetViews>
  <sheetFormatPr defaultColWidth="14.42578125" defaultRowHeight="15.75" customHeight="1"/>
  <cols>
    <col min="1" max="1" width="6.42578125" customWidth="1"/>
    <col min="2" max="2" width="44.7109375" customWidth="1"/>
    <col min="3" max="3" width="29.140625" customWidth="1"/>
    <col min="4" max="4" width="16" customWidth="1"/>
    <col min="5" max="5" width="23.5703125" customWidth="1"/>
    <col min="6" max="6" width="14.28515625" customWidth="1"/>
    <col min="9" max="9" width="35" customWidth="1"/>
    <col min="11" max="11" width="9.28515625" customWidth="1"/>
  </cols>
  <sheetData>
    <row r="1" spans="1:11" ht="13.5" thickBot="1">
      <c r="G1" s="44"/>
      <c r="H1" s="44"/>
      <c r="I1" s="44"/>
      <c r="J1" s="44"/>
      <c r="K1" s="44"/>
    </row>
    <row r="2" spans="1:11">
      <c r="A2" s="11"/>
      <c r="B2" s="12"/>
      <c r="C2" s="12"/>
      <c r="D2" s="73" t="s">
        <v>8</v>
      </c>
      <c r="E2" s="74"/>
      <c r="F2" s="4"/>
      <c r="G2" s="61" t="s">
        <v>9</v>
      </c>
      <c r="H2" s="62"/>
      <c r="I2" s="62"/>
      <c r="J2" s="62"/>
      <c r="K2" s="63"/>
    </row>
    <row r="3" spans="1:11">
      <c r="A3" s="13"/>
      <c r="B3" s="8" t="s">
        <v>1</v>
      </c>
      <c r="C3" s="5"/>
      <c r="D3" s="25" t="s">
        <v>0</v>
      </c>
      <c r="E3" s="25" t="s">
        <v>7</v>
      </c>
      <c r="F3" s="4"/>
      <c r="G3" s="57" t="s">
        <v>10</v>
      </c>
      <c r="H3" s="57"/>
      <c r="I3" s="57"/>
      <c r="J3" s="52">
        <v>694.9</v>
      </c>
      <c r="K3" s="53"/>
    </row>
    <row r="4" spans="1:11">
      <c r="A4" s="13"/>
      <c r="B4" s="8"/>
      <c r="C4" s="5"/>
      <c r="D4" s="25"/>
      <c r="E4" s="25"/>
      <c r="F4" s="4"/>
      <c r="G4" s="57" t="s">
        <v>11</v>
      </c>
      <c r="H4" s="57"/>
      <c r="I4" s="57"/>
      <c r="J4" s="52">
        <v>1400</v>
      </c>
      <c r="K4" s="53"/>
    </row>
    <row r="5" spans="1:11" ht="15">
      <c r="A5" s="13">
        <v>1</v>
      </c>
      <c r="B5" s="3" t="s">
        <v>64</v>
      </c>
      <c r="C5" s="5"/>
      <c r="D5" s="40">
        <v>4000</v>
      </c>
      <c r="E5" s="26"/>
      <c r="F5" s="4"/>
      <c r="G5" s="57" t="s">
        <v>31</v>
      </c>
      <c r="H5" s="57"/>
      <c r="I5" s="57"/>
      <c r="J5" s="52">
        <v>9550</v>
      </c>
      <c r="K5" s="53"/>
    </row>
    <row r="6" spans="1:11" ht="15">
      <c r="A6" s="14">
        <v>2</v>
      </c>
      <c r="B6" s="3" t="s">
        <v>2</v>
      </c>
      <c r="C6" s="31"/>
      <c r="D6" s="40">
        <v>4000</v>
      </c>
      <c r="E6" s="27">
        <v>1650</v>
      </c>
      <c r="F6" s="4"/>
      <c r="G6" s="60" t="s">
        <v>12</v>
      </c>
      <c r="H6" s="60"/>
      <c r="I6" s="60"/>
      <c r="J6" s="64">
        <v>781.42</v>
      </c>
      <c r="K6" s="65"/>
    </row>
    <row r="7" spans="1:11" ht="15">
      <c r="A7" s="15">
        <v>3</v>
      </c>
      <c r="B7" s="3" t="s">
        <v>59</v>
      </c>
      <c r="C7" s="32"/>
      <c r="D7" s="27">
        <v>250</v>
      </c>
      <c r="E7" s="27"/>
      <c r="F7" s="4"/>
      <c r="G7" s="72"/>
      <c r="H7" s="72"/>
      <c r="I7" s="72"/>
      <c r="J7" s="66"/>
      <c r="K7" s="67"/>
    </row>
    <row r="8" spans="1:11">
      <c r="A8" s="13">
        <v>4</v>
      </c>
      <c r="B8" s="3" t="s">
        <v>65</v>
      </c>
      <c r="C8" s="32"/>
      <c r="D8" s="27">
        <v>2078</v>
      </c>
      <c r="E8" s="27"/>
      <c r="F8" s="4"/>
      <c r="G8" s="68"/>
      <c r="H8" s="69"/>
      <c r="I8" s="70"/>
      <c r="J8" s="54">
        <f>SUM(J3+J4+J5+J6)</f>
        <v>12426.32</v>
      </c>
      <c r="K8" s="55"/>
    </row>
    <row r="9" spans="1:11" ht="15">
      <c r="A9" s="14">
        <v>5</v>
      </c>
      <c r="B9" s="3" t="s">
        <v>66</v>
      </c>
      <c r="C9" s="32"/>
      <c r="D9" s="27">
        <v>900</v>
      </c>
      <c r="E9" s="28">
        <v>830</v>
      </c>
      <c r="F9" s="4"/>
      <c r="G9" s="4"/>
      <c r="H9" s="4"/>
      <c r="I9" s="4"/>
      <c r="J9" s="4"/>
      <c r="K9" s="4"/>
    </row>
    <row r="10" spans="1:11" thickBot="1">
      <c r="A10" s="15">
        <v>6</v>
      </c>
      <c r="B10" s="3" t="s">
        <v>67</v>
      </c>
      <c r="C10" s="32"/>
      <c r="D10" s="27">
        <v>1500</v>
      </c>
      <c r="E10" s="29"/>
      <c r="F10" s="4"/>
      <c r="G10" s="44"/>
      <c r="H10" s="44"/>
      <c r="I10" s="44"/>
      <c r="J10" s="44"/>
      <c r="K10" s="44"/>
    </row>
    <row r="11" spans="1:11">
      <c r="A11" s="13">
        <v>7</v>
      </c>
      <c r="B11" s="3" t="s">
        <v>3</v>
      </c>
      <c r="C11" s="32"/>
      <c r="D11" s="27">
        <v>300</v>
      </c>
      <c r="E11" s="27">
        <v>521.4</v>
      </c>
      <c r="F11" s="4"/>
      <c r="G11" s="61" t="s">
        <v>13</v>
      </c>
      <c r="H11" s="62"/>
      <c r="I11" s="62"/>
      <c r="J11" s="62"/>
      <c r="K11" s="63"/>
    </row>
    <row r="12" spans="1:11" ht="15">
      <c r="A12" s="14">
        <v>8</v>
      </c>
      <c r="B12" s="3" t="s">
        <v>4</v>
      </c>
      <c r="C12" s="32"/>
      <c r="D12" s="27">
        <v>1200</v>
      </c>
      <c r="E12" s="27">
        <v>12485.8</v>
      </c>
      <c r="F12" s="4"/>
      <c r="G12" s="57" t="s">
        <v>14</v>
      </c>
      <c r="H12" s="57"/>
      <c r="I12" s="57"/>
      <c r="J12" s="52">
        <v>344.2</v>
      </c>
      <c r="K12" s="53"/>
    </row>
    <row r="13" spans="1:11" ht="15">
      <c r="A13" s="15">
        <v>9</v>
      </c>
      <c r="B13" s="3" t="s">
        <v>68</v>
      </c>
      <c r="C13" s="32"/>
      <c r="D13" s="27">
        <v>1500</v>
      </c>
      <c r="E13" s="27"/>
      <c r="F13" s="4"/>
      <c r="G13" s="57" t="s">
        <v>15</v>
      </c>
      <c r="H13" s="57"/>
      <c r="I13" s="57"/>
      <c r="J13" s="52">
        <v>4000</v>
      </c>
      <c r="K13" s="53"/>
    </row>
    <row r="14" spans="1:11" ht="15">
      <c r="A14" s="15">
        <v>10</v>
      </c>
      <c r="B14" s="3" t="s">
        <v>69</v>
      </c>
      <c r="C14" s="32"/>
      <c r="D14" s="27">
        <v>1000</v>
      </c>
      <c r="E14" s="27"/>
      <c r="F14" s="4"/>
      <c r="G14" s="68" t="s">
        <v>16</v>
      </c>
      <c r="H14" s="69"/>
      <c r="I14" s="70"/>
      <c r="J14" s="71">
        <v>9000</v>
      </c>
      <c r="K14" s="71"/>
    </row>
    <row r="15" spans="1:11" ht="15">
      <c r="A15" s="13">
        <v>11</v>
      </c>
      <c r="B15" s="3" t="s">
        <v>70</v>
      </c>
      <c r="C15" s="32"/>
      <c r="E15" s="27">
        <v>6467.29</v>
      </c>
      <c r="F15" s="4"/>
      <c r="G15" s="68" t="s">
        <v>71</v>
      </c>
      <c r="H15" s="69"/>
      <c r="I15" s="70"/>
      <c r="J15" s="71">
        <v>4233</v>
      </c>
      <c r="K15" s="71"/>
    </row>
    <row r="16" spans="1:11">
      <c r="A16" s="14">
        <v>12</v>
      </c>
      <c r="B16" s="3" t="s">
        <v>72</v>
      </c>
      <c r="C16" s="33"/>
      <c r="D16" s="27"/>
      <c r="E16" s="27">
        <v>1009.35</v>
      </c>
      <c r="F16" s="4"/>
      <c r="G16" s="60"/>
      <c r="H16" s="60"/>
      <c r="I16" s="60"/>
      <c r="J16" s="54">
        <f>SUM(J12:K15)</f>
        <v>17577.2</v>
      </c>
      <c r="K16" s="55"/>
    </row>
    <row r="17" spans="1:11" ht="15">
      <c r="A17" s="15">
        <v>13</v>
      </c>
      <c r="B17" s="6" t="s">
        <v>73</v>
      </c>
      <c r="C17" s="33"/>
      <c r="D17" s="27"/>
      <c r="E17" s="29">
        <v>1148.27</v>
      </c>
      <c r="F17" s="4"/>
    </row>
    <row r="18" spans="1:11" s="1" customFormat="1" thickBot="1">
      <c r="A18" s="13">
        <v>14</v>
      </c>
      <c r="B18" s="9" t="s">
        <v>74</v>
      </c>
      <c r="C18" s="34"/>
      <c r="D18" s="29"/>
      <c r="E18" s="27">
        <v>202.5</v>
      </c>
      <c r="F18" s="7"/>
      <c r="G18" s="44"/>
      <c r="H18" s="44"/>
      <c r="I18" s="44"/>
      <c r="J18" s="44"/>
      <c r="K18" s="44"/>
    </row>
    <row r="19" spans="1:11">
      <c r="A19" s="14"/>
      <c r="B19" s="21"/>
      <c r="C19" s="31"/>
      <c r="D19" s="19"/>
      <c r="E19" s="41"/>
      <c r="F19" s="4"/>
      <c r="G19" s="61" t="s">
        <v>19</v>
      </c>
      <c r="H19" s="62"/>
      <c r="I19" s="62"/>
      <c r="J19" s="62"/>
      <c r="K19" s="63"/>
    </row>
    <row r="20" spans="1:11" ht="15">
      <c r="A20" s="15"/>
      <c r="B20" s="21"/>
      <c r="C20" s="31"/>
      <c r="D20" s="19"/>
      <c r="E20" s="27"/>
      <c r="F20" s="4"/>
      <c r="G20" s="57" t="s">
        <v>17</v>
      </c>
      <c r="H20" s="57"/>
      <c r="I20" s="57"/>
      <c r="J20" s="52">
        <v>1400</v>
      </c>
      <c r="K20" s="53"/>
    </row>
    <row r="21" spans="1:11">
      <c r="A21" s="15"/>
      <c r="B21" s="6"/>
      <c r="C21" s="35"/>
      <c r="D21" s="43">
        <f>SUM(D5:D14)</f>
        <v>16728</v>
      </c>
      <c r="E21" s="43">
        <f>SUM(E5:E19)</f>
        <v>24314.609999999997</v>
      </c>
      <c r="F21" s="4"/>
      <c r="G21" s="57" t="s">
        <v>18</v>
      </c>
      <c r="H21" s="57"/>
      <c r="I21" s="57"/>
      <c r="J21" s="52">
        <v>1400</v>
      </c>
      <c r="K21" s="53"/>
    </row>
    <row r="22" spans="1:11" ht="15">
      <c r="A22" s="13"/>
      <c r="B22" s="3"/>
      <c r="C22" s="32"/>
      <c r="D22" s="30"/>
      <c r="E22" s="30"/>
      <c r="F22" s="4"/>
      <c r="G22" s="58" t="s">
        <v>21</v>
      </c>
      <c r="H22" s="89"/>
      <c r="I22" s="59"/>
      <c r="J22" s="52">
        <v>466.67</v>
      </c>
      <c r="K22" s="53"/>
    </row>
    <row r="23" spans="1:11" ht="15">
      <c r="A23" s="13">
        <v>1</v>
      </c>
      <c r="B23" s="3" t="s">
        <v>5</v>
      </c>
      <c r="C23" s="32"/>
      <c r="D23" s="30">
        <v>11400</v>
      </c>
      <c r="E23" s="30"/>
      <c r="F23" s="4"/>
      <c r="G23" s="58" t="s">
        <v>28</v>
      </c>
      <c r="H23" s="89"/>
      <c r="I23" s="59"/>
      <c r="J23" s="52">
        <v>2400</v>
      </c>
      <c r="K23" s="53"/>
    </row>
    <row r="24" spans="1:11" ht="15">
      <c r="A24" s="16">
        <v>2</v>
      </c>
      <c r="B24" s="17" t="s">
        <v>6</v>
      </c>
      <c r="C24" s="36"/>
      <c r="D24" s="30">
        <v>11000</v>
      </c>
      <c r="E24" s="30"/>
      <c r="F24" s="4"/>
      <c r="G24" s="58" t="s">
        <v>29</v>
      </c>
      <c r="H24" s="89"/>
      <c r="I24" s="59"/>
      <c r="J24" s="52">
        <v>4000</v>
      </c>
      <c r="K24" s="53"/>
    </row>
    <row r="25" spans="1:11" ht="15">
      <c r="A25" s="18">
        <v>3</v>
      </c>
      <c r="B25" s="18" t="s">
        <v>61</v>
      </c>
      <c r="C25" s="37"/>
      <c r="D25" s="30">
        <v>5200</v>
      </c>
      <c r="E25" s="20"/>
      <c r="F25" s="4"/>
      <c r="G25" s="68" t="s">
        <v>30</v>
      </c>
      <c r="H25" s="69"/>
      <c r="I25" s="70"/>
      <c r="J25" s="52">
        <v>63755</v>
      </c>
      <c r="K25" s="53"/>
    </row>
    <row r="26" spans="1:11">
      <c r="A26" s="22"/>
      <c r="B26" s="18"/>
      <c r="C26" s="38"/>
      <c r="E26" s="20"/>
      <c r="F26" s="4"/>
      <c r="G26" s="56"/>
      <c r="H26" s="56"/>
      <c r="I26" s="56"/>
      <c r="J26" s="54">
        <f>SUM(J20:K25)</f>
        <v>73421.67</v>
      </c>
      <c r="K26" s="55"/>
    </row>
    <row r="27" spans="1:11">
      <c r="A27" s="23"/>
      <c r="B27" s="24"/>
      <c r="C27" s="39"/>
      <c r="D27" s="42">
        <f>SUM(D23:D25)</f>
        <v>27600</v>
      </c>
      <c r="E27" s="42">
        <f>SUM(E21+D27)</f>
        <v>51914.61</v>
      </c>
      <c r="F27" s="4"/>
    </row>
    <row r="28" spans="1:11" ht="15">
      <c r="A28" s="10"/>
    </row>
    <row r="29" spans="1:11" ht="16.5" thickBot="1">
      <c r="B29" s="44"/>
      <c r="C29" s="44"/>
      <c r="D29" s="44"/>
      <c r="E29" s="44"/>
      <c r="G29" s="57" t="s">
        <v>20</v>
      </c>
      <c r="H29" s="57"/>
      <c r="I29" s="57"/>
      <c r="J29" s="54">
        <f>SUM(J16+J8+E27+J26+D36)</f>
        <v>278358.90999999997</v>
      </c>
      <c r="K29" s="55"/>
    </row>
    <row r="30" spans="1:11">
      <c r="B30" s="75" t="s">
        <v>22</v>
      </c>
      <c r="C30" s="76"/>
      <c r="D30" s="76"/>
      <c r="E30" s="77"/>
    </row>
    <row r="31" spans="1:11" ht="15">
      <c r="A31" s="2"/>
      <c r="B31" s="58" t="s">
        <v>23</v>
      </c>
      <c r="C31" s="59"/>
      <c r="D31" s="52">
        <v>90000</v>
      </c>
      <c r="E31" s="53"/>
    </row>
    <row r="32" spans="1:11" ht="15">
      <c r="B32" s="68" t="s">
        <v>24</v>
      </c>
      <c r="C32" s="69"/>
      <c r="D32" s="52">
        <v>6019.11</v>
      </c>
      <c r="E32" s="53"/>
    </row>
    <row r="33" spans="2:5" ht="15">
      <c r="B33" s="68" t="s">
        <v>25</v>
      </c>
      <c r="C33" s="69"/>
      <c r="D33" s="52">
        <v>12000</v>
      </c>
      <c r="E33" s="53"/>
    </row>
    <row r="34" spans="2:5" ht="15">
      <c r="B34" s="68" t="s">
        <v>26</v>
      </c>
      <c r="C34" s="69"/>
      <c r="D34" s="52">
        <v>9000</v>
      </c>
      <c r="E34" s="53"/>
    </row>
    <row r="35" spans="2:5" ht="15">
      <c r="B35" s="68" t="s">
        <v>27</v>
      </c>
      <c r="C35" s="69"/>
      <c r="D35" s="52">
        <v>6000</v>
      </c>
      <c r="E35" s="53"/>
    </row>
    <row r="36" spans="2:5">
      <c r="B36" s="68"/>
      <c r="C36" s="69"/>
      <c r="D36" s="54">
        <f>SUM(D31:E35)</f>
        <v>123019.11</v>
      </c>
      <c r="E36" s="55"/>
    </row>
  </sheetData>
  <mergeCells count="53">
    <mergeCell ref="D2:E2"/>
    <mergeCell ref="G2:K2"/>
    <mergeCell ref="G3:I3"/>
    <mergeCell ref="J3:K3"/>
    <mergeCell ref="G4:I4"/>
    <mergeCell ref="J4:K4"/>
    <mergeCell ref="G5:I5"/>
    <mergeCell ref="J5:K5"/>
    <mergeCell ref="G6:I7"/>
    <mergeCell ref="J6:K7"/>
    <mergeCell ref="G8:I8"/>
    <mergeCell ref="J8:K8"/>
    <mergeCell ref="G20:I20"/>
    <mergeCell ref="J20:K20"/>
    <mergeCell ref="G11:K11"/>
    <mergeCell ref="G12:I12"/>
    <mergeCell ref="J12:K12"/>
    <mergeCell ref="G13:I13"/>
    <mergeCell ref="J13:K13"/>
    <mergeCell ref="G14:I14"/>
    <mergeCell ref="J14:K14"/>
    <mergeCell ref="G15:I15"/>
    <mergeCell ref="J15:K15"/>
    <mergeCell ref="G16:I16"/>
    <mergeCell ref="J16:K16"/>
    <mergeCell ref="G19:K19"/>
    <mergeCell ref="G21:I21"/>
    <mergeCell ref="J21:K21"/>
    <mergeCell ref="G22:I22"/>
    <mergeCell ref="J22:K22"/>
    <mergeCell ref="G23:I23"/>
    <mergeCell ref="J23:K23"/>
    <mergeCell ref="B32:C32"/>
    <mergeCell ref="D32:E32"/>
    <mergeCell ref="G24:I24"/>
    <mergeCell ref="J24:K24"/>
    <mergeCell ref="G25:I25"/>
    <mergeCell ref="J25:K25"/>
    <mergeCell ref="G26:I26"/>
    <mergeCell ref="J26:K26"/>
    <mergeCell ref="G29:I29"/>
    <mergeCell ref="J29:K29"/>
    <mergeCell ref="B30:E30"/>
    <mergeCell ref="B31:C31"/>
    <mergeCell ref="D31:E31"/>
    <mergeCell ref="B36:C36"/>
    <mergeCell ref="D36:E36"/>
    <mergeCell ref="B33:C33"/>
    <mergeCell ref="D33:E33"/>
    <mergeCell ref="B34:C34"/>
    <mergeCell ref="D34:E34"/>
    <mergeCell ref="B35:C35"/>
    <mergeCell ref="D35:E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42DE6-B45B-4606-A835-68A0FF308A28}">
  <dimension ref="A1:K36"/>
  <sheetViews>
    <sheetView tabSelected="1" zoomScale="80" zoomScaleNormal="80" workbookViewId="0">
      <selection activeCell="J28" sqref="J28:K28"/>
    </sheetView>
  </sheetViews>
  <sheetFormatPr defaultColWidth="14.42578125" defaultRowHeight="15.75" customHeight="1"/>
  <cols>
    <col min="1" max="1" width="6.42578125" customWidth="1"/>
    <col min="2" max="2" width="44.7109375" customWidth="1"/>
    <col min="3" max="3" width="29.140625" customWidth="1"/>
    <col min="4" max="4" width="16" customWidth="1"/>
    <col min="5" max="5" width="23.5703125" customWidth="1"/>
    <col min="6" max="6" width="14.28515625" customWidth="1"/>
    <col min="9" max="9" width="35" customWidth="1"/>
    <col min="11" max="11" width="9.28515625" customWidth="1"/>
  </cols>
  <sheetData>
    <row r="1" spans="1:11" ht="13.5" thickBot="1">
      <c r="G1" s="44"/>
      <c r="H1" s="44"/>
      <c r="I1" s="44"/>
      <c r="J1" s="44"/>
      <c r="K1" s="44"/>
    </row>
    <row r="2" spans="1:11">
      <c r="A2" s="11"/>
      <c r="B2" s="12"/>
      <c r="C2" s="12"/>
      <c r="D2" s="73" t="s">
        <v>94</v>
      </c>
      <c r="E2" s="74"/>
      <c r="F2" s="4"/>
      <c r="G2" s="61" t="s">
        <v>95</v>
      </c>
      <c r="H2" s="62"/>
      <c r="I2" s="62"/>
      <c r="J2" s="62"/>
      <c r="K2" s="63"/>
    </row>
    <row r="3" spans="1:11">
      <c r="A3" s="13"/>
      <c r="B3" s="8" t="s">
        <v>1</v>
      </c>
      <c r="C3" s="5"/>
      <c r="D3" s="25" t="s">
        <v>0</v>
      </c>
      <c r="E3" s="25" t="s">
        <v>7</v>
      </c>
      <c r="F3" s="4"/>
      <c r="G3" s="57" t="s">
        <v>10</v>
      </c>
      <c r="H3" s="57"/>
      <c r="I3" s="57"/>
      <c r="J3" s="95">
        <v>800</v>
      </c>
      <c r="K3" s="96"/>
    </row>
    <row r="4" spans="1:11">
      <c r="A4" s="13"/>
      <c r="B4" s="8"/>
      <c r="C4" s="5"/>
      <c r="D4" s="25"/>
      <c r="E4" s="25"/>
      <c r="F4" s="4"/>
      <c r="G4" s="57" t="s">
        <v>11</v>
      </c>
      <c r="H4" s="57"/>
      <c r="I4" s="57"/>
      <c r="J4" s="95">
        <v>1200</v>
      </c>
      <c r="K4" s="96"/>
    </row>
    <row r="5" spans="1:11" ht="15">
      <c r="A5" s="13">
        <v>1</v>
      </c>
      <c r="B5" s="3" t="s">
        <v>64</v>
      </c>
      <c r="C5" s="5"/>
      <c r="D5" s="40">
        <v>3500</v>
      </c>
      <c r="E5" s="26"/>
      <c r="F5" s="4"/>
      <c r="G5" s="57" t="s">
        <v>106</v>
      </c>
      <c r="H5" s="57"/>
      <c r="I5" s="57"/>
      <c r="J5" s="95">
        <v>4835</v>
      </c>
      <c r="K5" s="96"/>
    </row>
    <row r="6" spans="1:11" ht="15">
      <c r="A6" s="15">
        <v>2</v>
      </c>
      <c r="B6" s="3" t="s">
        <v>59</v>
      </c>
      <c r="C6" s="32"/>
      <c r="D6" s="92">
        <v>250</v>
      </c>
      <c r="E6" s="27"/>
      <c r="F6" s="4"/>
      <c r="G6" s="60" t="s">
        <v>12</v>
      </c>
      <c r="H6" s="60"/>
      <c r="I6" s="60"/>
      <c r="J6" s="98">
        <v>667.07</v>
      </c>
      <c r="K6" s="99"/>
    </row>
    <row r="7" spans="1:11" ht="15">
      <c r="A7" s="13">
        <v>3</v>
      </c>
      <c r="B7" s="3" t="s">
        <v>65</v>
      </c>
      <c r="C7" s="32"/>
      <c r="D7" s="92">
        <v>2000</v>
      </c>
      <c r="E7" s="27"/>
      <c r="F7" s="4"/>
      <c r="G7" s="72"/>
      <c r="H7" s="72"/>
      <c r="I7" s="72"/>
      <c r="J7" s="100"/>
      <c r="K7" s="101"/>
    </row>
    <row r="8" spans="1:11">
      <c r="A8" s="13">
        <v>4</v>
      </c>
      <c r="B8" s="3" t="s">
        <v>66</v>
      </c>
      <c r="C8" s="32"/>
      <c r="D8" s="92">
        <v>1000</v>
      </c>
      <c r="E8" s="28">
        <v>1200</v>
      </c>
      <c r="F8" s="4"/>
      <c r="G8" s="68"/>
      <c r="H8" s="69"/>
      <c r="I8" s="70"/>
      <c r="J8" s="54">
        <f>SUM(J3+J4+J5+J6)</f>
        <v>7502.07</v>
      </c>
      <c r="K8" s="55"/>
    </row>
    <row r="9" spans="1:11" ht="15">
      <c r="A9" s="15">
        <v>5</v>
      </c>
      <c r="B9" s="3" t="s">
        <v>3</v>
      </c>
      <c r="C9" s="32"/>
      <c r="D9" s="92">
        <v>300</v>
      </c>
      <c r="E9" s="27">
        <v>361.1</v>
      </c>
      <c r="F9" s="4"/>
      <c r="G9" s="4"/>
      <c r="H9" s="4"/>
      <c r="I9" s="4"/>
      <c r="J9" s="4"/>
      <c r="K9" s="4"/>
    </row>
    <row r="10" spans="1:11" thickBot="1">
      <c r="A10" s="13">
        <v>6</v>
      </c>
      <c r="B10" s="3" t="s">
        <v>4</v>
      </c>
      <c r="C10" s="32"/>
      <c r="D10" s="92">
        <v>1200</v>
      </c>
      <c r="E10" s="27">
        <v>9904.1</v>
      </c>
      <c r="F10" s="4"/>
      <c r="G10" s="44"/>
      <c r="H10" s="44"/>
      <c r="I10" s="44"/>
      <c r="J10" s="44"/>
      <c r="K10" s="44"/>
    </row>
    <row r="11" spans="1:11">
      <c r="A11" s="13">
        <v>7</v>
      </c>
      <c r="B11" s="3" t="s">
        <v>68</v>
      </c>
      <c r="C11" s="32"/>
      <c r="D11" s="92">
        <v>1800</v>
      </c>
      <c r="E11" s="27"/>
      <c r="F11" s="4"/>
      <c r="G11" s="61" t="s">
        <v>96</v>
      </c>
      <c r="H11" s="62"/>
      <c r="I11" s="62"/>
      <c r="J11" s="62"/>
      <c r="K11" s="63"/>
    </row>
    <row r="12" spans="1:11" ht="15">
      <c r="A12" s="15">
        <v>8</v>
      </c>
      <c r="B12" s="3" t="s">
        <v>69</v>
      </c>
      <c r="C12" s="36"/>
      <c r="D12" s="92">
        <v>1000</v>
      </c>
      <c r="E12" s="27"/>
      <c r="F12" s="4"/>
      <c r="G12" s="57" t="s">
        <v>14</v>
      </c>
      <c r="H12" s="57"/>
      <c r="I12" s="57"/>
      <c r="J12" s="95">
        <v>4000</v>
      </c>
      <c r="K12" s="96"/>
    </row>
    <row r="13" spans="1:11" ht="15">
      <c r="A13" s="13">
        <v>9</v>
      </c>
      <c r="B13" s="5" t="s">
        <v>100</v>
      </c>
      <c r="C13" s="94"/>
      <c r="D13" s="19"/>
      <c r="E13" s="27">
        <v>10213.459999999999</v>
      </c>
      <c r="F13" s="4"/>
      <c r="G13" s="57" t="s">
        <v>15</v>
      </c>
      <c r="H13" s="57"/>
      <c r="I13" s="57"/>
      <c r="J13" s="52">
        <v>4000</v>
      </c>
      <c r="K13" s="53"/>
    </row>
    <row r="14" spans="1:11" ht="15">
      <c r="A14" s="13">
        <v>10</v>
      </c>
      <c r="B14" s="3" t="s">
        <v>72</v>
      </c>
      <c r="C14" s="93"/>
      <c r="D14" s="27">
        <v>2000</v>
      </c>
      <c r="E14" s="27"/>
      <c r="F14" s="4"/>
      <c r="G14" s="68" t="s">
        <v>105</v>
      </c>
      <c r="H14" s="69"/>
      <c r="I14" s="70"/>
      <c r="J14" s="97">
        <v>2500</v>
      </c>
      <c r="K14" s="97"/>
    </row>
    <row r="15" spans="1:11" ht="15">
      <c r="A15" s="15">
        <v>11</v>
      </c>
      <c r="B15" s="17" t="s">
        <v>6</v>
      </c>
      <c r="C15" s="31"/>
      <c r="D15" s="19"/>
      <c r="E15" s="27">
        <v>1352.37</v>
      </c>
      <c r="F15" s="4"/>
      <c r="G15" s="58" t="s">
        <v>103</v>
      </c>
      <c r="H15" s="89"/>
      <c r="I15" s="59"/>
      <c r="J15" s="95">
        <v>495.18</v>
      </c>
      <c r="K15" s="96"/>
    </row>
    <row r="16" spans="1:11" ht="15">
      <c r="A16" s="13">
        <v>12</v>
      </c>
      <c r="B16" s="3" t="s">
        <v>101</v>
      </c>
      <c r="C16" s="31"/>
      <c r="D16" s="27">
        <v>1000</v>
      </c>
      <c r="E16" s="27"/>
      <c r="F16" s="4"/>
      <c r="G16" s="58" t="s">
        <v>104</v>
      </c>
      <c r="H16" s="89"/>
      <c r="I16" s="59"/>
      <c r="J16" s="95">
        <v>6000</v>
      </c>
      <c r="K16" s="96"/>
    </row>
    <row r="17" spans="1:11" ht="15">
      <c r="A17" s="15"/>
      <c r="B17" s="21"/>
      <c r="C17" s="31"/>
      <c r="D17" s="19"/>
      <c r="E17" s="27"/>
      <c r="F17" s="4"/>
      <c r="G17" s="58" t="s">
        <v>72</v>
      </c>
      <c r="H17" s="89"/>
      <c r="I17" s="59"/>
      <c r="J17" s="95">
        <v>3142.35</v>
      </c>
      <c r="K17" s="96"/>
    </row>
    <row r="18" spans="1:11" s="1" customFormat="1">
      <c r="A18" s="15"/>
      <c r="B18" s="6"/>
      <c r="C18" s="35"/>
      <c r="D18" s="43">
        <f>SUM(D5:D12)</f>
        <v>11050</v>
      </c>
      <c r="E18" s="43">
        <f>SUM(E5:E15)</f>
        <v>23031.03</v>
      </c>
      <c r="F18" s="7"/>
      <c r="G18" s="60"/>
      <c r="H18" s="60"/>
      <c r="I18" s="60"/>
      <c r="J18" s="54">
        <f>SUM(J12:K14)</f>
        <v>10500</v>
      </c>
      <c r="K18" s="55"/>
    </row>
    <row r="19" spans="1:11" ht="15">
      <c r="A19" s="13"/>
      <c r="B19" s="3"/>
      <c r="C19" s="32"/>
      <c r="D19" s="30"/>
      <c r="E19" s="30"/>
      <c r="F19" s="4"/>
    </row>
    <row r="20" spans="1:11" thickBot="1">
      <c r="A20" s="13">
        <v>1</v>
      </c>
      <c r="B20" s="3" t="s">
        <v>5</v>
      </c>
      <c r="C20" s="32"/>
      <c r="D20" s="30">
        <v>12000</v>
      </c>
      <c r="E20" s="30"/>
      <c r="F20" s="4"/>
      <c r="G20" s="44"/>
      <c r="H20" s="44"/>
      <c r="I20" s="44"/>
      <c r="J20" s="44"/>
      <c r="K20" s="44"/>
    </row>
    <row r="21" spans="1:11">
      <c r="A21" s="16">
        <v>2</v>
      </c>
      <c r="B21" s="17" t="s">
        <v>6</v>
      </c>
      <c r="C21" s="36"/>
      <c r="D21" s="30">
        <v>11500</v>
      </c>
      <c r="E21" s="30"/>
      <c r="F21" s="4"/>
      <c r="G21" s="61" t="s">
        <v>97</v>
      </c>
      <c r="H21" s="62"/>
      <c r="I21" s="62"/>
      <c r="J21" s="62"/>
      <c r="K21" s="63"/>
    </row>
    <row r="22" spans="1:11" ht="15">
      <c r="A22" s="18">
        <v>3</v>
      </c>
      <c r="B22" s="18" t="s">
        <v>61</v>
      </c>
      <c r="C22" s="37"/>
      <c r="D22" s="30">
        <v>6500</v>
      </c>
      <c r="E22" s="20"/>
      <c r="F22" s="4"/>
      <c r="G22" s="57" t="s">
        <v>17</v>
      </c>
      <c r="H22" s="57"/>
      <c r="I22" s="57"/>
      <c r="J22" s="95">
        <v>1400</v>
      </c>
      <c r="K22" s="96"/>
    </row>
    <row r="23" spans="1:11" ht="15">
      <c r="A23" s="22"/>
      <c r="B23" s="18"/>
      <c r="C23" s="38"/>
      <c r="E23" s="20"/>
      <c r="F23" s="4"/>
      <c r="G23" s="57" t="s">
        <v>18</v>
      </c>
      <c r="H23" s="57"/>
      <c r="I23" s="57"/>
      <c r="J23" s="95">
        <v>1400</v>
      </c>
      <c r="K23" s="96"/>
    </row>
    <row r="24" spans="1:11">
      <c r="A24" s="23"/>
      <c r="B24" s="24"/>
      <c r="C24" s="39"/>
      <c r="D24" s="42">
        <f>SUM(D20:D22)</f>
        <v>30000</v>
      </c>
      <c r="E24" s="42">
        <f>SUM(E18+D24)</f>
        <v>53031.03</v>
      </c>
      <c r="F24" s="4"/>
      <c r="G24" s="68" t="s">
        <v>102</v>
      </c>
      <c r="H24" s="69"/>
      <c r="I24" s="70"/>
      <c r="J24" s="95">
        <v>53444.59</v>
      </c>
      <c r="K24" s="96"/>
    </row>
    <row r="25" spans="1:11">
      <c r="A25" s="10"/>
      <c r="F25" s="4"/>
      <c r="G25" s="56"/>
      <c r="H25" s="56"/>
      <c r="I25" s="56"/>
      <c r="J25" s="54">
        <f>SUM(J22:K24)</f>
        <v>56244.59</v>
      </c>
      <c r="K25" s="55"/>
    </row>
    <row r="26" spans="1:11" thickBot="1">
      <c r="B26" s="44"/>
      <c r="C26" s="44"/>
      <c r="D26" s="44"/>
      <c r="E26" s="44"/>
      <c r="F26" s="4"/>
    </row>
    <row r="27" spans="1:11">
      <c r="B27" s="75" t="s">
        <v>98</v>
      </c>
      <c r="C27" s="76"/>
      <c r="D27" s="76"/>
      <c r="E27" s="77"/>
      <c r="F27" s="4"/>
    </row>
    <row r="28" spans="1:11">
      <c r="A28" s="2"/>
      <c r="B28" s="58" t="s">
        <v>43</v>
      </c>
      <c r="C28" s="59"/>
      <c r="D28" s="52">
        <v>31788.6</v>
      </c>
      <c r="E28" s="53"/>
      <c r="G28" s="57" t="s">
        <v>99</v>
      </c>
      <c r="H28" s="57"/>
      <c r="I28" s="57"/>
      <c r="J28" s="54">
        <f>SUM(J18+J8+E24+J25+D34)</f>
        <v>173719.99</v>
      </c>
      <c r="K28" s="55"/>
    </row>
    <row r="29" spans="1:11" ht="15">
      <c r="B29" s="58" t="s">
        <v>23</v>
      </c>
      <c r="C29" s="59"/>
      <c r="D29" s="95">
        <v>16113.8</v>
      </c>
      <c r="E29" s="96"/>
    </row>
    <row r="30" spans="1:11" ht="15">
      <c r="B30" s="68" t="s">
        <v>24</v>
      </c>
      <c r="C30" s="69"/>
      <c r="D30" s="95">
        <v>5328.5</v>
      </c>
      <c r="E30" s="96"/>
    </row>
    <row r="31" spans="1:11" ht="15">
      <c r="B31" s="68" t="s">
        <v>25</v>
      </c>
      <c r="C31" s="69"/>
      <c r="D31" s="95">
        <v>12000</v>
      </c>
      <c r="E31" s="96"/>
    </row>
    <row r="32" spans="1:11" ht="15">
      <c r="B32" s="68" t="s">
        <v>26</v>
      </c>
      <c r="C32" s="69"/>
      <c r="D32" s="95">
        <v>7000</v>
      </c>
      <c r="E32" s="96"/>
    </row>
    <row r="33" spans="2:5" ht="15">
      <c r="B33" s="68" t="s">
        <v>27</v>
      </c>
      <c r="C33" s="69"/>
      <c r="D33" s="95">
        <v>6000</v>
      </c>
      <c r="E33" s="96"/>
    </row>
    <row r="34" spans="2:5">
      <c r="B34" s="68"/>
      <c r="C34" s="69"/>
      <c r="D34" s="54">
        <f>SUM(D29:E33)</f>
        <v>46442.3</v>
      </c>
      <c r="E34" s="55"/>
    </row>
    <row r="35" spans="2:5" ht="12.75"/>
    <row r="36" spans="2:5" ht="12.75"/>
  </sheetData>
  <mergeCells count="53">
    <mergeCell ref="B34:C34"/>
    <mergeCell ref="D34:E34"/>
    <mergeCell ref="B28:C28"/>
    <mergeCell ref="D28:E28"/>
    <mergeCell ref="J17:K17"/>
    <mergeCell ref="G17:I17"/>
    <mergeCell ref="B31:C31"/>
    <mergeCell ref="D31:E31"/>
    <mergeCell ref="B32:C32"/>
    <mergeCell ref="D32:E32"/>
    <mergeCell ref="B33:C33"/>
    <mergeCell ref="D33:E33"/>
    <mergeCell ref="G28:I28"/>
    <mergeCell ref="J28:K28"/>
    <mergeCell ref="B27:E27"/>
    <mergeCell ref="B29:C29"/>
    <mergeCell ref="D29:E29"/>
    <mergeCell ref="B30:C30"/>
    <mergeCell ref="D30:E30"/>
    <mergeCell ref="G24:I24"/>
    <mergeCell ref="J24:K24"/>
    <mergeCell ref="G25:I25"/>
    <mergeCell ref="J25:K25"/>
    <mergeCell ref="G23:I23"/>
    <mergeCell ref="J23:K23"/>
    <mergeCell ref="G15:I15"/>
    <mergeCell ref="J15:K15"/>
    <mergeCell ref="G16:I16"/>
    <mergeCell ref="J16:K16"/>
    <mergeCell ref="G18:I18"/>
    <mergeCell ref="J18:K18"/>
    <mergeCell ref="G21:K21"/>
    <mergeCell ref="G22:I22"/>
    <mergeCell ref="J22:K22"/>
    <mergeCell ref="G11:K11"/>
    <mergeCell ref="G12:I12"/>
    <mergeCell ref="J12:K12"/>
    <mergeCell ref="G13:I13"/>
    <mergeCell ref="J13:K13"/>
    <mergeCell ref="G14:I14"/>
    <mergeCell ref="J14:K14"/>
    <mergeCell ref="G5:I5"/>
    <mergeCell ref="J5:K5"/>
    <mergeCell ref="G6:I7"/>
    <mergeCell ref="J6:K7"/>
    <mergeCell ref="G8:I8"/>
    <mergeCell ref="J8:K8"/>
    <mergeCell ref="D2:E2"/>
    <mergeCell ref="G2:K2"/>
    <mergeCell ref="G3:I3"/>
    <mergeCell ref="J3:K3"/>
    <mergeCell ref="G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Contributi 2020</vt:lpstr>
      <vt:lpstr>Contributi 2021</vt:lpstr>
      <vt:lpstr>Contributi 2022</vt:lpstr>
      <vt:lpstr>Contributi 2023</vt:lpstr>
      <vt:lpstr>Contributi 2024</vt:lpstr>
      <vt:lpstr>'Contributi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Lazzarotto</dc:creator>
  <cp:lastModifiedBy>Debora Grandi</cp:lastModifiedBy>
  <cp:lastPrinted>2024-10-16T07:58:10Z</cp:lastPrinted>
  <dcterms:created xsi:type="dcterms:W3CDTF">2021-12-20T12:32:04Z</dcterms:created>
  <dcterms:modified xsi:type="dcterms:W3CDTF">2025-03-04T09:48:43Z</dcterms:modified>
</cp:coreProperties>
</file>